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ginnisp\Desktop\ACMSA Log\2017\"/>
    </mc:Choice>
  </mc:AlternateContent>
  <bookViews>
    <workbookView xWindow="0" yWindow="0" windowWidth="21120" windowHeight="5190"/>
  </bookViews>
  <sheets>
    <sheet name="NACMSA Members" sheetId="6" r:id="rId1"/>
    <sheet name="Sun Circuit" sheetId="1" r:id="rId2"/>
    <sheet name="Roots N Boots" sheetId="2" r:id="rId3"/>
    <sheet name="EXPO 1" sheetId="3" r:id="rId4"/>
    <sheet name="EXPO 2" sheetId="4" r:id="rId5"/>
    <sheet name="April" sheetId="5" r:id="rId6"/>
    <sheet name="May" sheetId="8" r:id="rId7"/>
    <sheet name="Flag 1" sheetId="9" r:id="rId8"/>
    <sheet name="Flag 2" sheetId="10" r:id="rId9"/>
    <sheet name="RtW" sheetId="11" r:id="rId10"/>
    <sheet name="State" sheetId="13" r:id="rId11"/>
  </sheets>
  <definedNames>
    <definedName name="_xlnm._FilterDatabase" localSheetId="3" hidden="1">'EXPO 1'!$A$1:$G$61</definedName>
    <definedName name="_xlnm._FilterDatabase" localSheetId="4" hidden="1">'EXPO 2'!$A$1:$M$74</definedName>
    <definedName name="_xlnm._FilterDatabase" localSheetId="7" hidden="1">'Flag 1'!$A$1:$J$1</definedName>
    <definedName name="_xlnm._FilterDatabase" localSheetId="8" hidden="1">'Flag 2'!$A$1:$J$1</definedName>
    <definedName name="_xlnm._FilterDatabase" localSheetId="0" hidden="1">'NACMSA Members'!$A$1:$P$70</definedName>
    <definedName name="_xlnm._FilterDatabase" localSheetId="2" hidden="1">'Roots N Boots'!$A$1:$J$58</definedName>
    <definedName name="_xlnm._FilterDatabase" localSheetId="9" hidden="1">RtW!$A$1:$J$1</definedName>
    <definedName name="_xlnm._FilterDatabase" localSheetId="10" hidden="1">State!$A$1:$J$1</definedName>
    <definedName name="_xlnm._FilterDatabase" localSheetId="1" hidden="1">'Sun Circuit'!$A$1:$J$59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6" l="1"/>
  <c r="P58" i="6"/>
  <c r="P57" i="6"/>
  <c r="P21" i="6"/>
  <c r="P50" i="6"/>
  <c r="P53" i="6"/>
  <c r="P65" i="6"/>
  <c r="P67" i="6"/>
  <c r="P41" i="6"/>
  <c r="P5" i="6"/>
  <c r="P6" i="6"/>
  <c r="P42" i="6"/>
  <c r="P69" i="6"/>
  <c r="P9" i="6"/>
  <c r="P51" i="6"/>
  <c r="P38" i="6"/>
  <c r="P60" i="6"/>
  <c r="P40" i="6"/>
  <c r="P33" i="6"/>
  <c r="P37" i="6"/>
  <c r="P16" i="6"/>
  <c r="P30" i="6"/>
  <c r="P26" i="6"/>
  <c r="P62" i="6"/>
  <c r="P56" i="6"/>
  <c r="P3" i="6"/>
  <c r="P17" i="6"/>
  <c r="P23" i="6"/>
  <c r="P52" i="6"/>
  <c r="P61" i="6"/>
  <c r="P22" i="6"/>
  <c r="P45" i="6"/>
  <c r="P63" i="6"/>
  <c r="P8" i="6"/>
  <c r="P27" i="6"/>
  <c r="P36" i="6"/>
  <c r="P39" i="6"/>
  <c r="P14" i="6"/>
  <c r="P35" i="6"/>
  <c r="P66" i="6"/>
  <c r="P59" i="6"/>
  <c r="P4" i="6"/>
  <c r="P20" i="6"/>
  <c r="P2" i="6"/>
  <c r="P55" i="6"/>
  <c r="P31" i="6"/>
  <c r="P47" i="6"/>
  <c r="P54" i="6"/>
  <c r="P29" i="6"/>
  <c r="P48" i="6"/>
  <c r="P34" i="6"/>
  <c r="P46" i="6"/>
  <c r="P13" i="6"/>
  <c r="P44" i="6"/>
  <c r="P43" i="6"/>
  <c r="P64" i="6"/>
  <c r="P49" i="6"/>
  <c r="P32" i="6"/>
  <c r="P68" i="6"/>
  <c r="P19" i="6"/>
  <c r="P28" i="6"/>
  <c r="P25" i="6"/>
  <c r="P24" i="6"/>
  <c r="P12" i="6"/>
  <c r="P18" i="6"/>
  <c r="P7" i="6"/>
  <c r="P10" i="6"/>
  <c r="P11" i="6"/>
  <c r="D2" i="11"/>
  <c r="D10" i="11"/>
  <c r="D4" i="11"/>
  <c r="D11" i="11"/>
  <c r="D27" i="11"/>
  <c r="D21" i="11"/>
  <c r="D8" i="11"/>
  <c r="D29" i="11"/>
  <c r="D18" i="11"/>
  <c r="D28" i="11"/>
  <c r="D9" i="11"/>
  <c r="D15" i="11"/>
  <c r="D16" i="11"/>
  <c r="D7" i="11"/>
  <c r="D12" i="11"/>
  <c r="D14" i="11"/>
  <c r="D17" i="11"/>
  <c r="D20" i="11"/>
  <c r="D22" i="11"/>
  <c r="D56" i="2" l="1"/>
  <c r="D55" i="2"/>
  <c r="D4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7" i="2"/>
  <c r="D5" i="2"/>
  <c r="D3" i="2"/>
  <c r="D2" i="2"/>
</calcChain>
</file>

<file path=xl/sharedStrings.xml><?xml version="1.0" encoding="utf-8"?>
<sst xmlns="http://schemas.openxmlformats.org/spreadsheetml/2006/main" count="1742" uniqueCount="319">
  <si>
    <t>#</t>
  </si>
  <si>
    <t>Class</t>
  </si>
  <si>
    <t>CMSA</t>
  </si>
  <si>
    <t>First Name</t>
  </si>
  <si>
    <t>Last Name</t>
  </si>
  <si>
    <t>L6</t>
  </si>
  <si>
    <t>Jessie</t>
  </si>
  <si>
    <t>Kuka</t>
  </si>
  <si>
    <t>Kenda</t>
  </si>
  <si>
    <t>Lenseigne</t>
  </si>
  <si>
    <t>Jamie</t>
  </si>
  <si>
    <t>Lowe</t>
  </si>
  <si>
    <t>SM4</t>
  </si>
  <si>
    <t>Dale</t>
  </si>
  <si>
    <t>Schaefer</t>
  </si>
  <si>
    <t>SL4</t>
  </si>
  <si>
    <t>Cathy</t>
  </si>
  <si>
    <t>Papley</t>
  </si>
  <si>
    <t>L4</t>
  </si>
  <si>
    <t>Paige</t>
  </si>
  <si>
    <t>McGinnis</t>
  </si>
  <si>
    <t>Alan</t>
  </si>
  <si>
    <t>Firetto</t>
  </si>
  <si>
    <t>Dan</t>
  </si>
  <si>
    <t>Millikin</t>
  </si>
  <si>
    <t>Molly</t>
  </si>
  <si>
    <t>Anderson</t>
  </si>
  <si>
    <t>L2</t>
  </si>
  <si>
    <t>Tia</t>
  </si>
  <si>
    <t>Baldocchi</t>
  </si>
  <si>
    <t>M4</t>
  </si>
  <si>
    <t>T J</t>
  </si>
  <si>
    <t>Romano</t>
  </si>
  <si>
    <t>Tammy</t>
  </si>
  <si>
    <t>Billingsley</t>
  </si>
  <si>
    <t>Don</t>
  </si>
  <si>
    <t>Maggiore</t>
  </si>
  <si>
    <t>Leslie</t>
  </si>
  <si>
    <t>Ivanchan</t>
  </si>
  <si>
    <t>L5</t>
  </si>
  <si>
    <t>Kimberly</t>
  </si>
  <si>
    <t>Larsen</t>
  </si>
  <si>
    <t>SM3</t>
  </si>
  <si>
    <t>Bill</t>
  </si>
  <si>
    <t>Stevens</t>
  </si>
  <si>
    <t>SM5</t>
  </si>
  <si>
    <t>Tom</t>
  </si>
  <si>
    <t>Lattimore</t>
  </si>
  <si>
    <t>SM6</t>
  </si>
  <si>
    <t>Blair</t>
  </si>
  <si>
    <t>Philippi</t>
  </si>
  <si>
    <t>Katie</t>
  </si>
  <si>
    <t>Magowan</t>
  </si>
  <si>
    <t>M2</t>
  </si>
  <si>
    <t>Mark</t>
  </si>
  <si>
    <t>Hofer</t>
  </si>
  <si>
    <t>Laura</t>
  </si>
  <si>
    <t>Pikop</t>
  </si>
  <si>
    <t>Ken</t>
  </si>
  <si>
    <t>Jones</t>
  </si>
  <si>
    <t>Von</t>
  </si>
  <si>
    <t>Brady</t>
  </si>
  <si>
    <t>Collette</t>
  </si>
  <si>
    <t>Neuman</t>
  </si>
  <si>
    <t>L1</t>
  </si>
  <si>
    <t>Kelly</t>
  </si>
  <si>
    <t>Roberts</t>
  </si>
  <si>
    <t>L3</t>
  </si>
  <si>
    <t>Cheri</t>
  </si>
  <si>
    <t>Zueger</t>
  </si>
  <si>
    <t>Sammy</t>
  </si>
  <si>
    <t>M6</t>
  </si>
  <si>
    <t>Byrd</t>
  </si>
  <si>
    <t>Erin</t>
  </si>
  <si>
    <t>Hood</t>
  </si>
  <si>
    <t>Frank</t>
  </si>
  <si>
    <t>Young</t>
  </si>
  <si>
    <t>Brad</t>
  </si>
  <si>
    <t>Mathiesen</t>
  </si>
  <si>
    <t>Lily</t>
  </si>
  <si>
    <t>Rodgers</t>
  </si>
  <si>
    <t>SM2</t>
  </si>
  <si>
    <t>Ivan</t>
  </si>
  <si>
    <t>Gandrud</t>
  </si>
  <si>
    <t>Regan</t>
  </si>
  <si>
    <t>M1</t>
  </si>
  <si>
    <t>Trevor</t>
  </si>
  <si>
    <t>Hirshberg</t>
  </si>
  <si>
    <t>Jim</t>
  </si>
  <si>
    <t>Best</t>
  </si>
  <si>
    <t>R.C.</t>
  </si>
  <si>
    <t>Lambert</t>
  </si>
  <si>
    <t>SL6</t>
  </si>
  <si>
    <t>Annie</t>
  </si>
  <si>
    <t>Bianco</t>
  </si>
  <si>
    <t>Callie</t>
  </si>
  <si>
    <t>Mills</t>
  </si>
  <si>
    <t>Tice</t>
  </si>
  <si>
    <t>Litvak</t>
  </si>
  <si>
    <t>Deb</t>
  </si>
  <si>
    <t>Smith</t>
  </si>
  <si>
    <t>Greg</t>
  </si>
  <si>
    <t>SL5</t>
  </si>
  <si>
    <t>Glenda</t>
  </si>
  <si>
    <t>Wilson</t>
  </si>
  <si>
    <t>Ace</t>
  </si>
  <si>
    <t>Spratt</t>
  </si>
  <si>
    <t>Gabrielle</t>
  </si>
  <si>
    <t>Garagozzo</t>
  </si>
  <si>
    <t>Amanda</t>
  </si>
  <si>
    <t>Ellis</t>
  </si>
  <si>
    <t>Skip</t>
  </si>
  <si>
    <t>Tracy</t>
  </si>
  <si>
    <t>Reinke</t>
  </si>
  <si>
    <t>Carrie</t>
  </si>
  <si>
    <t>Maddie</t>
  </si>
  <si>
    <t>Denise</t>
  </si>
  <si>
    <t>Samantha</t>
  </si>
  <si>
    <t>Barnes</t>
  </si>
  <si>
    <t>WRL</t>
  </si>
  <si>
    <t>Isabelle</t>
  </si>
  <si>
    <t>Sparlin</t>
  </si>
  <si>
    <t>Christina</t>
  </si>
  <si>
    <t>Winnett</t>
  </si>
  <si>
    <t>Shiloh</t>
  </si>
  <si>
    <t>Garner</t>
  </si>
  <si>
    <t>Wick</t>
  </si>
  <si>
    <t>Cassidy</t>
  </si>
  <si>
    <t>Lyle M</t>
  </si>
  <si>
    <t>Benz</t>
  </si>
  <si>
    <t>Bennett</t>
  </si>
  <si>
    <t>Terry</t>
  </si>
  <si>
    <t>Jarrett</t>
  </si>
  <si>
    <t>SL2</t>
  </si>
  <si>
    <t>Anita</t>
  </si>
  <si>
    <t>Gregory</t>
  </si>
  <si>
    <t>SL3</t>
  </si>
  <si>
    <t>Mari</t>
  </si>
  <si>
    <t>Benson</t>
  </si>
  <si>
    <t>Kathy</t>
  </si>
  <si>
    <t>Maynard</t>
  </si>
  <si>
    <t>Gloria</t>
  </si>
  <si>
    <t>Barton</t>
  </si>
  <si>
    <t>SM1</t>
  </si>
  <si>
    <t>Roger</t>
  </si>
  <si>
    <t>Collins</t>
  </si>
  <si>
    <t>Kent</t>
  </si>
  <si>
    <t>Disse</t>
  </si>
  <si>
    <t>Becky</t>
  </si>
  <si>
    <t>Caudle</t>
  </si>
  <si>
    <t>Tina</t>
  </si>
  <si>
    <t>Jaye</t>
  </si>
  <si>
    <t>Kukowski</t>
  </si>
  <si>
    <t>Tamara</t>
  </si>
  <si>
    <t>Helmkay</t>
  </si>
  <si>
    <t>Brust</t>
  </si>
  <si>
    <t>Cheryl</t>
  </si>
  <si>
    <t>Boisjoli</t>
  </si>
  <si>
    <t>Mike</t>
  </si>
  <si>
    <t>Robb</t>
  </si>
  <si>
    <t>SL1</t>
  </si>
  <si>
    <t>Patti</t>
  </si>
  <si>
    <t>Donka</t>
  </si>
  <si>
    <t>Hibbert</t>
  </si>
  <si>
    <t>Kim</t>
  </si>
  <si>
    <t>Joseph</t>
  </si>
  <si>
    <t>Squillacioti</t>
  </si>
  <si>
    <t>Enrique</t>
  </si>
  <si>
    <t>Sherman</t>
  </si>
  <si>
    <t>Christine</t>
  </si>
  <si>
    <t>M3</t>
  </si>
  <si>
    <t>Steve</t>
  </si>
  <si>
    <t>Weems</t>
  </si>
  <si>
    <t>Brenda</t>
  </si>
  <si>
    <t>Sapergia</t>
  </si>
  <si>
    <t>Paul</t>
  </si>
  <si>
    <t>Ambrose</t>
  </si>
  <si>
    <t>Cristina</t>
  </si>
  <si>
    <t>Beloud</t>
  </si>
  <si>
    <t>Kathleen</t>
  </si>
  <si>
    <t>Callander</t>
  </si>
  <si>
    <t>Kaylea</t>
  </si>
  <si>
    <t>Stuart</t>
  </si>
  <si>
    <t>Joel</t>
  </si>
  <si>
    <t>Ostrovsky</t>
  </si>
  <si>
    <t>Sherrie</t>
  </si>
  <si>
    <t>Mincks</t>
  </si>
  <si>
    <t>Rudd</t>
  </si>
  <si>
    <t>Brown</t>
  </si>
  <si>
    <t>Cindy</t>
  </si>
  <si>
    <t>Johnson</t>
  </si>
  <si>
    <t>Caropino</t>
  </si>
  <si>
    <t>Chad</t>
  </si>
  <si>
    <t>Reinhart</t>
  </si>
  <si>
    <t>Fox</t>
  </si>
  <si>
    <t>Ronda</t>
  </si>
  <si>
    <t>Blauvelt</t>
  </si>
  <si>
    <t>Elise</t>
  </si>
  <si>
    <t>Janel</t>
  </si>
  <si>
    <t>Miller</t>
  </si>
  <si>
    <t>Sherri</t>
  </si>
  <si>
    <t>McKinstray</t>
  </si>
  <si>
    <t>Lorie</t>
  </si>
  <si>
    <t>Avery</t>
  </si>
  <si>
    <t>Senft</t>
  </si>
  <si>
    <t>WRO</t>
  </si>
  <si>
    <t>Mitchell</t>
  </si>
  <si>
    <t>Keeley</t>
  </si>
  <si>
    <t>William</t>
  </si>
  <si>
    <t>Scott</t>
  </si>
  <si>
    <t>Poppenberger</t>
  </si>
  <si>
    <t>Gary</t>
  </si>
  <si>
    <t>Dabney</t>
  </si>
  <si>
    <t>Leach</t>
  </si>
  <si>
    <t>Cliff</t>
  </si>
  <si>
    <t>Deanna</t>
  </si>
  <si>
    <t>Darr</t>
  </si>
  <si>
    <t>Claire</t>
  </si>
  <si>
    <t>Adam</t>
  </si>
  <si>
    <t>Graf</t>
  </si>
  <si>
    <t>Ed</t>
  </si>
  <si>
    <t>Graham</t>
  </si>
  <si>
    <t>Raymond</t>
  </si>
  <si>
    <t>Crandell</t>
  </si>
  <si>
    <t>Carol</t>
  </si>
  <si>
    <t>Slagle</t>
  </si>
  <si>
    <t>Wendy</t>
  </si>
  <si>
    <t xml:space="preserve"> </t>
  </si>
  <si>
    <t>Points x5</t>
  </si>
  <si>
    <t>NACMSA Points x5</t>
  </si>
  <si>
    <t>Pointsx2</t>
  </si>
  <si>
    <t>NACMSA Pointsx2</t>
  </si>
  <si>
    <t>NACMSA Pointsx3</t>
  </si>
  <si>
    <t>Points</t>
  </si>
  <si>
    <t>Raw Time</t>
  </si>
  <si>
    <t>Penatly</t>
  </si>
  <si>
    <t>Official</t>
  </si>
  <si>
    <t>NACMSA Points x2</t>
  </si>
  <si>
    <t>Kristen</t>
  </si>
  <si>
    <t>Daulton</t>
  </si>
  <si>
    <t>Linda</t>
  </si>
  <si>
    <t>Krisee</t>
  </si>
  <si>
    <t>Eckert</t>
  </si>
  <si>
    <t>Beryl</t>
  </si>
  <si>
    <t>Crawford</t>
  </si>
  <si>
    <t>Andree</t>
  </si>
  <si>
    <t>Langlois</t>
  </si>
  <si>
    <t>Robert</t>
  </si>
  <si>
    <t>Eastwood</t>
  </si>
  <si>
    <t>Allan</t>
  </si>
  <si>
    <t>Philip</t>
  </si>
  <si>
    <t>Wogoman</t>
  </si>
  <si>
    <t>Yves</t>
  </si>
  <si>
    <t>Bob</t>
  </si>
  <si>
    <t>Giacolone</t>
  </si>
  <si>
    <t>Tony</t>
  </si>
  <si>
    <t>CMSA#</t>
  </si>
  <si>
    <t>Total Points (up to Winter Range)</t>
  </si>
  <si>
    <t>Total</t>
  </si>
  <si>
    <t>Sun Circuit x 5 NACMSA</t>
  </si>
  <si>
    <t>Roots N Boots x3 NACMSA</t>
  </si>
  <si>
    <t>Expo Day 1 x 5 NACMSA</t>
  </si>
  <si>
    <t>Expo Day 2 x 5 NACMSA</t>
  </si>
  <si>
    <t>At Last I See the Light x 2 NACMSA</t>
  </si>
  <si>
    <t>When you Wish Upon a Star x 2 NACMSA</t>
  </si>
  <si>
    <t>Flag Rodeo Day 2 x 3 NACMSA</t>
  </si>
  <si>
    <t>Flag Rodeo Day 1 x 3 NACMSA</t>
  </si>
  <si>
    <t>Roads to Westerns x 5 NACMSA</t>
  </si>
  <si>
    <t>AZ State Championships x 3 NACMSA</t>
  </si>
  <si>
    <t>Dylan</t>
  </si>
  <si>
    <t>Lawson</t>
  </si>
  <si>
    <t>Little</t>
  </si>
  <si>
    <t>Kenny</t>
  </si>
  <si>
    <t>Keelyn</t>
  </si>
  <si>
    <t>McGiboney</t>
  </si>
  <si>
    <t>Renee</t>
  </si>
  <si>
    <t>Robichaud</t>
  </si>
  <si>
    <t>Rylee</t>
  </si>
  <si>
    <t>Melissa</t>
  </si>
  <si>
    <t>Sharon</t>
  </si>
  <si>
    <t>Knopp</t>
  </si>
  <si>
    <t>Celia</t>
  </si>
  <si>
    <t>Boyd</t>
  </si>
  <si>
    <t>Miss Jo</t>
  </si>
  <si>
    <t>Resch</t>
  </si>
  <si>
    <t>Leann</t>
  </si>
  <si>
    <t>Grout</t>
  </si>
  <si>
    <t>Andrea</t>
  </si>
  <si>
    <t>Burke</t>
  </si>
  <si>
    <t>Shyanne</t>
  </si>
  <si>
    <t>NACMSA Points x3</t>
  </si>
  <si>
    <t>Corinne</t>
  </si>
  <si>
    <t>Lindquist</t>
  </si>
  <si>
    <t>Dusti</t>
  </si>
  <si>
    <t>Baker</t>
  </si>
  <si>
    <t>James</t>
  </si>
  <si>
    <t>Reed</t>
  </si>
  <si>
    <t>Diana</t>
  </si>
  <si>
    <t>Olson</t>
  </si>
  <si>
    <t>Barnard</t>
  </si>
  <si>
    <t>Huff</t>
  </si>
  <si>
    <t>Elaine</t>
  </si>
  <si>
    <t>Hill</t>
  </si>
  <si>
    <t>Nell</t>
  </si>
  <si>
    <t>Kline</t>
  </si>
  <si>
    <t>Nick</t>
  </si>
  <si>
    <t>Kay</t>
  </si>
  <si>
    <t>Lauren</t>
  </si>
  <si>
    <t>Thurman</t>
  </si>
  <si>
    <t>Jo</t>
  </si>
  <si>
    <t>Butler</t>
  </si>
  <si>
    <t>Charlene</t>
  </si>
  <si>
    <t>Houston</t>
  </si>
  <si>
    <t>Melodee</t>
  </si>
  <si>
    <t>Nelson</t>
  </si>
  <si>
    <t>George</t>
  </si>
  <si>
    <t>Kiley</t>
  </si>
  <si>
    <t>Jerzi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</si>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</sst>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sz val="11"/>
      <color rgb="FF000000"/>
      <name val="Times New Roman"/>
      <family val="1"/>
    </font>
    <font>
      <b/>
      <u/>
      <sz val="11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rgb="FFDDDDDD"/>
      </left>
      <right style="medium">
        <color rgb="FFEFEFEF"/>
      </right>
      <top style="medium">
        <color rgb="FFDDDDDD"/>
      </top>
      <bottom style="medium">
        <color rgb="FFEFEFEF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EFEFEF"/>
      </bottom>
      <diagonal/>
    </border>
    <border>
      <left style="medium">
        <color rgb="FFDDDDDD"/>
      </left>
      <right style="medium">
        <color rgb="FFEFEFEF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EDE3D4"/>
      </right>
      <top style="medium">
        <color rgb="FFDDDDDD"/>
      </top>
      <bottom style="medium">
        <color rgb="FFEDE3D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EDE3D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261908"/>
      </top>
      <bottom style="thick">
        <color rgb="FF000000"/>
      </bottom>
      <diagonal/>
    </border>
    <border>
      <left style="thick">
        <color rgb="FF000000"/>
      </left>
      <right style="thick">
        <color rgb="FF261908"/>
      </right>
      <top style="thick">
        <color rgb="FF261908"/>
      </top>
      <bottom style="thick">
        <color rgb="FF000000"/>
      </bottom>
      <diagonal/>
    </border>
    <border>
      <left style="thick">
        <color rgb="FF000000"/>
      </left>
      <right style="thick">
        <color rgb="FF261908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261908"/>
      </bottom>
      <diagonal/>
    </border>
    <border>
      <left style="thick">
        <color rgb="FF000000"/>
      </left>
      <right style="thick">
        <color rgb="FF261908"/>
      </right>
      <top style="thick">
        <color rgb="FF000000"/>
      </top>
      <bottom style="thick">
        <color rgb="FF261908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261908"/>
      </left>
      <right/>
      <top style="thick">
        <color rgb="FF261908"/>
      </top>
      <bottom style="thick">
        <color rgb="FF000000"/>
      </bottom>
      <diagonal/>
    </border>
    <border>
      <left style="thick">
        <color rgb="FF261908"/>
      </left>
      <right/>
      <top style="thick">
        <color rgb="FF000000"/>
      </top>
      <bottom style="thick">
        <color rgb="FF000000"/>
      </bottom>
      <diagonal/>
    </border>
    <border>
      <left style="thick">
        <color rgb="FF261908"/>
      </left>
      <right/>
      <top style="thick">
        <color rgb="FF000000"/>
      </top>
      <bottom style="thick">
        <color rgb="FF26190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0" fillId="4" borderId="0" xfId="0" applyFill="1"/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0" fillId="0" borderId="0" xfId="0" applyFill="1"/>
    <xf numFmtId="0" fontId="2" fillId="5" borderId="5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0" fillId="0" borderId="14" xfId="0" applyBorder="1"/>
    <xf numFmtId="0" fontId="3" fillId="2" borderId="14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0" xfId="0" applyBorder="1"/>
    <xf numFmtId="0" fontId="3" fillId="7" borderId="8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vertical="center" wrapText="1"/>
    </xf>
    <xf numFmtId="0" fontId="3" fillId="7" borderId="15" xfId="0" applyFont="1" applyFill="1" applyBorder="1" applyAlignment="1">
      <alignment vertical="center" wrapText="1"/>
    </xf>
    <xf numFmtId="0" fontId="0" fillId="7" borderId="14" xfId="0" applyFill="1" applyBorder="1"/>
    <xf numFmtId="0" fontId="3" fillId="7" borderId="7" xfId="0" applyFont="1" applyFill="1" applyBorder="1" applyAlignment="1">
      <alignment vertical="center" wrapText="1"/>
    </xf>
    <xf numFmtId="0" fontId="3" fillId="7" borderId="10" xfId="0" applyFont="1" applyFill="1" applyBorder="1" applyAlignment="1">
      <alignment vertical="center" wrapText="1"/>
    </xf>
    <xf numFmtId="0" fontId="3" fillId="7" borderId="16" xfId="0" applyFont="1" applyFill="1" applyBorder="1" applyAlignment="1">
      <alignment vertical="center" wrapText="1"/>
    </xf>
    <xf numFmtId="0" fontId="3" fillId="7" borderId="14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0" fillId="0" borderId="14" xfId="0" applyFill="1" applyBorder="1"/>
    <xf numFmtId="0" fontId="3" fillId="7" borderId="11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0" fontId="3" fillId="7" borderId="1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topLeftCell="A4" zoomScale="90" zoomScaleNormal="90" workbookViewId="0">
      <pane xSplit="1" topLeftCell="B1" activePane="topRight" state="frozen"/>
      <selection pane="topRight" activeCell="A37" sqref="A37:XFD37"/>
    </sheetView>
  </sheetViews>
  <sheetFormatPr defaultColWidth="19" defaultRowHeight="15" x14ac:dyDescent="0.25"/>
  <cols>
    <col min="1" max="1" width="11.42578125" bestFit="1" customWidth="1"/>
    <col min="2" max="2" width="13" customWidth="1"/>
    <col min="3" max="3" width="8.5703125" bestFit="1" customWidth="1"/>
    <col min="4" max="4" width="6.140625" bestFit="1" customWidth="1"/>
    <col min="5" max="5" width="32.28515625" customWidth="1"/>
    <col min="6" max="11" width="19" customWidth="1"/>
  </cols>
  <sheetData>
    <row r="1" spans="1:16" ht="44.25" thickTop="1" thickBot="1" x14ac:dyDescent="0.3">
      <c r="A1" s="25" t="s">
        <v>4</v>
      </c>
      <c r="B1" s="25" t="s">
        <v>3</v>
      </c>
      <c r="C1" s="25" t="s">
        <v>256</v>
      </c>
      <c r="D1" s="26" t="s">
        <v>1</v>
      </c>
      <c r="E1" s="25" t="s">
        <v>257</v>
      </c>
      <c r="F1" s="27" t="s">
        <v>259</v>
      </c>
      <c r="G1" s="27" t="s">
        <v>260</v>
      </c>
      <c r="H1" s="27" t="s">
        <v>261</v>
      </c>
      <c r="I1" s="27" t="s">
        <v>262</v>
      </c>
      <c r="J1" s="27" t="s">
        <v>263</v>
      </c>
      <c r="K1" s="27" t="s">
        <v>264</v>
      </c>
      <c r="L1" s="27" t="s">
        <v>266</v>
      </c>
      <c r="M1" s="27" t="s">
        <v>265</v>
      </c>
      <c r="N1" s="27" t="s">
        <v>267</v>
      </c>
      <c r="O1" s="27" t="s">
        <v>268</v>
      </c>
      <c r="P1" s="28" t="s">
        <v>258</v>
      </c>
    </row>
    <row r="2" spans="1:16" ht="16.5" thickTop="1" thickBot="1" x14ac:dyDescent="0.3">
      <c r="A2" s="37" t="s">
        <v>108</v>
      </c>
      <c r="B2" s="37" t="s">
        <v>107</v>
      </c>
      <c r="C2" s="37">
        <v>14210</v>
      </c>
      <c r="D2" s="38" t="s">
        <v>64</v>
      </c>
      <c r="E2" s="39">
        <v>497</v>
      </c>
      <c r="F2" s="40">
        <v>45</v>
      </c>
      <c r="G2" s="40"/>
      <c r="H2" s="40">
        <v>60</v>
      </c>
      <c r="I2" s="40">
        <v>270</v>
      </c>
      <c r="J2" s="40"/>
      <c r="K2" s="40"/>
      <c r="L2" s="40"/>
      <c r="M2" s="40"/>
      <c r="N2" s="40">
        <v>75</v>
      </c>
      <c r="O2" s="40">
        <v>75</v>
      </c>
      <c r="P2" s="40">
        <f>SUM(E2:O2)</f>
        <v>1022</v>
      </c>
    </row>
    <row r="3" spans="1:16" ht="16.5" thickTop="1" thickBot="1" x14ac:dyDescent="0.3">
      <c r="A3" s="19" t="s">
        <v>11</v>
      </c>
      <c r="B3" s="19" t="s">
        <v>115</v>
      </c>
      <c r="C3" s="19">
        <v>11639</v>
      </c>
      <c r="D3" s="22" t="s">
        <v>64</v>
      </c>
      <c r="E3" s="30">
        <v>580</v>
      </c>
      <c r="F3" s="32">
        <v>20</v>
      </c>
      <c r="G3" s="32"/>
      <c r="H3" s="32"/>
      <c r="I3" s="32">
        <v>115</v>
      </c>
      <c r="J3" s="32"/>
      <c r="K3" s="32">
        <v>6</v>
      </c>
      <c r="L3" s="32"/>
      <c r="M3" s="32"/>
      <c r="N3" s="32">
        <v>25</v>
      </c>
      <c r="O3" s="32">
        <v>153</v>
      </c>
      <c r="P3" s="32">
        <f>SUM(E3:O3)</f>
        <v>899</v>
      </c>
    </row>
    <row r="4" spans="1:16" ht="16.5" thickTop="1" thickBot="1" x14ac:dyDescent="0.3">
      <c r="A4" s="19" t="s">
        <v>125</v>
      </c>
      <c r="B4" s="19" t="s">
        <v>127</v>
      </c>
      <c r="C4" s="19">
        <v>12377</v>
      </c>
      <c r="D4" s="22" t="s">
        <v>64</v>
      </c>
      <c r="E4" s="30">
        <v>458</v>
      </c>
      <c r="F4" s="32"/>
      <c r="G4" s="32">
        <v>138</v>
      </c>
      <c r="H4" s="32"/>
      <c r="I4" s="32">
        <v>105</v>
      </c>
      <c r="J4" s="32"/>
      <c r="K4" s="32"/>
      <c r="L4" s="32">
        <v>75</v>
      </c>
      <c r="M4" s="32"/>
      <c r="N4" s="32"/>
      <c r="O4" s="32"/>
      <c r="P4" s="32">
        <f>SUM(E4:O4)</f>
        <v>776</v>
      </c>
    </row>
    <row r="5" spans="1:16" ht="16.5" thickTop="1" thickBot="1" x14ac:dyDescent="0.3">
      <c r="A5" s="19" t="s">
        <v>66</v>
      </c>
      <c r="B5" s="19" t="s">
        <v>65</v>
      </c>
      <c r="C5" s="19">
        <v>5396</v>
      </c>
      <c r="D5" s="22" t="s">
        <v>64</v>
      </c>
      <c r="E5" s="30">
        <v>119</v>
      </c>
      <c r="F5" s="32">
        <v>165</v>
      </c>
      <c r="G5" s="32">
        <v>9</v>
      </c>
      <c r="H5" s="32"/>
      <c r="I5" s="32"/>
      <c r="J5" s="32"/>
      <c r="K5" s="32"/>
      <c r="L5" s="32">
        <v>63</v>
      </c>
      <c r="M5" s="32">
        <v>63</v>
      </c>
      <c r="N5" s="32">
        <v>45</v>
      </c>
      <c r="O5" s="32">
        <v>93</v>
      </c>
      <c r="P5" s="32">
        <f>SUM(E5:O5)</f>
        <v>557</v>
      </c>
    </row>
    <row r="6" spans="1:16" s="16" customFormat="1" ht="16.5" thickTop="1" thickBot="1" x14ac:dyDescent="0.3">
      <c r="A6" s="41" t="s">
        <v>113</v>
      </c>
      <c r="B6" s="41" t="s">
        <v>112</v>
      </c>
      <c r="C6" s="41">
        <v>11139</v>
      </c>
      <c r="D6" s="42" t="s">
        <v>27</v>
      </c>
      <c r="E6" s="43">
        <v>836</v>
      </c>
      <c r="F6" s="40">
        <v>30</v>
      </c>
      <c r="G6" s="40"/>
      <c r="H6" s="40">
        <v>110</v>
      </c>
      <c r="I6" s="40">
        <v>145</v>
      </c>
      <c r="J6" s="40"/>
      <c r="K6" s="40"/>
      <c r="L6" s="40"/>
      <c r="M6" s="40"/>
      <c r="N6" s="40"/>
      <c r="O6" s="40">
        <v>36</v>
      </c>
      <c r="P6" s="40">
        <f>SUM(E6:O6)</f>
        <v>1157</v>
      </c>
    </row>
    <row r="7" spans="1:16" ht="16.5" thickTop="1" thickBot="1" x14ac:dyDescent="0.3">
      <c r="A7" s="19" t="s">
        <v>118</v>
      </c>
      <c r="B7" s="19" t="s">
        <v>117</v>
      </c>
      <c r="C7" s="19">
        <v>15123</v>
      </c>
      <c r="D7" s="22" t="s">
        <v>27</v>
      </c>
      <c r="E7" s="30">
        <v>397</v>
      </c>
      <c r="F7" s="32">
        <v>5</v>
      </c>
      <c r="G7" s="32">
        <v>90</v>
      </c>
      <c r="H7" s="33">
        <v>130</v>
      </c>
      <c r="I7" s="33">
        <v>195</v>
      </c>
      <c r="J7" s="32"/>
      <c r="K7" s="32"/>
      <c r="L7" s="32">
        <v>12</v>
      </c>
      <c r="M7" s="32">
        <v>108</v>
      </c>
      <c r="N7" s="32"/>
      <c r="O7" s="32"/>
      <c r="P7" s="32">
        <f>SUM(E7:O7)</f>
        <v>937</v>
      </c>
    </row>
    <row r="8" spans="1:16" ht="16.5" thickTop="1" thickBot="1" x14ac:dyDescent="0.3">
      <c r="A8" s="19" t="s">
        <v>190</v>
      </c>
      <c r="B8" s="19" t="s">
        <v>189</v>
      </c>
      <c r="C8" s="19">
        <v>11737</v>
      </c>
      <c r="D8" s="22" t="s">
        <v>27</v>
      </c>
      <c r="E8" s="30">
        <v>197</v>
      </c>
      <c r="F8" s="32"/>
      <c r="G8" s="32"/>
      <c r="H8" s="32">
        <v>105</v>
      </c>
      <c r="I8" s="32">
        <v>190</v>
      </c>
      <c r="J8" s="32"/>
      <c r="K8" s="32"/>
      <c r="L8" s="32"/>
      <c r="M8" s="32">
        <v>15</v>
      </c>
      <c r="N8" s="32"/>
      <c r="O8" s="32"/>
      <c r="P8" s="32">
        <f>SUM(E8:O8)</f>
        <v>507</v>
      </c>
    </row>
    <row r="9" spans="1:16" ht="16.5" thickTop="1" thickBot="1" x14ac:dyDescent="0.3">
      <c r="A9" s="19" t="s">
        <v>184</v>
      </c>
      <c r="B9" s="19" t="s">
        <v>117</v>
      </c>
      <c r="C9" s="19">
        <v>8067</v>
      </c>
      <c r="D9" s="22" t="s">
        <v>27</v>
      </c>
      <c r="E9" s="30">
        <v>17</v>
      </c>
      <c r="F9" s="32"/>
      <c r="G9" s="32"/>
      <c r="H9" s="32"/>
      <c r="I9" s="32">
        <v>5</v>
      </c>
      <c r="J9" s="32"/>
      <c r="K9" s="32"/>
      <c r="L9" s="32"/>
      <c r="M9" s="32"/>
      <c r="N9" s="32"/>
      <c r="O9" s="32"/>
      <c r="P9" s="32">
        <f>SUM(E9:O9)</f>
        <v>22</v>
      </c>
    </row>
    <row r="10" spans="1:16" ht="16.5" thickTop="1" thickBot="1" x14ac:dyDescent="0.3">
      <c r="A10" s="41" t="s">
        <v>29</v>
      </c>
      <c r="B10" s="41" t="s">
        <v>28</v>
      </c>
      <c r="C10" s="41">
        <v>14209</v>
      </c>
      <c r="D10" s="42" t="s">
        <v>67</v>
      </c>
      <c r="E10" s="43">
        <v>694</v>
      </c>
      <c r="F10" s="40">
        <v>240</v>
      </c>
      <c r="G10" s="40">
        <v>144</v>
      </c>
      <c r="H10" s="44">
        <v>185</v>
      </c>
      <c r="I10" s="44">
        <v>280</v>
      </c>
      <c r="J10" s="40"/>
      <c r="K10" s="40"/>
      <c r="L10" s="40">
        <v>123</v>
      </c>
      <c r="M10" s="40">
        <v>120</v>
      </c>
      <c r="N10" s="40"/>
      <c r="O10" s="40"/>
      <c r="P10" s="40">
        <f>SUM(E10:O10)</f>
        <v>1786</v>
      </c>
    </row>
    <row r="11" spans="1:16" ht="16.5" thickTop="1" thickBot="1" x14ac:dyDescent="0.3">
      <c r="A11" s="19" t="s">
        <v>29</v>
      </c>
      <c r="B11" s="19" t="s">
        <v>150</v>
      </c>
      <c r="C11" s="19">
        <v>12743</v>
      </c>
      <c r="D11" s="22" t="s">
        <v>67</v>
      </c>
      <c r="E11" s="30">
        <v>720</v>
      </c>
      <c r="F11" s="32"/>
      <c r="G11" s="32">
        <v>66</v>
      </c>
      <c r="H11" s="32">
        <v>225</v>
      </c>
      <c r="I11" s="32">
        <v>275</v>
      </c>
      <c r="J11" s="32"/>
      <c r="K11" s="32"/>
      <c r="L11" s="32">
        <v>66</v>
      </c>
      <c r="M11" s="32">
        <v>60</v>
      </c>
      <c r="N11" s="32"/>
      <c r="O11" s="32"/>
      <c r="P11" s="32">
        <f>SUM(E11:O11)</f>
        <v>1412</v>
      </c>
    </row>
    <row r="12" spans="1:16" s="16" customFormat="1" ht="16.5" thickTop="1" thickBot="1" x14ac:dyDescent="0.3">
      <c r="A12" s="45" t="s">
        <v>130</v>
      </c>
      <c r="B12" s="45" t="s">
        <v>65</v>
      </c>
      <c r="C12" s="45">
        <v>3854</v>
      </c>
      <c r="D12" s="46" t="s">
        <v>67</v>
      </c>
      <c r="E12" s="47">
        <v>693</v>
      </c>
      <c r="F12" s="48"/>
      <c r="G12" s="48">
        <v>126</v>
      </c>
      <c r="H12" s="48">
        <v>205</v>
      </c>
      <c r="I12" s="48">
        <v>260</v>
      </c>
      <c r="J12" s="48">
        <v>38</v>
      </c>
      <c r="K12" s="48"/>
      <c r="L12" s="48"/>
      <c r="M12" s="48"/>
      <c r="N12" s="48"/>
      <c r="O12" s="48">
        <v>54</v>
      </c>
      <c r="P12" s="48">
        <f>SUM(E12:O12)</f>
        <v>1376</v>
      </c>
    </row>
    <row r="13" spans="1:16" ht="16.5" thickTop="1" thickBot="1" x14ac:dyDescent="0.3">
      <c r="A13" s="19" t="s">
        <v>239</v>
      </c>
      <c r="B13" s="19" t="s">
        <v>238</v>
      </c>
      <c r="C13" s="19">
        <v>11334</v>
      </c>
      <c r="D13" s="22" t="s">
        <v>67</v>
      </c>
      <c r="E13" s="30">
        <v>846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>
        <f>SUM(E13:O13)</f>
        <v>846</v>
      </c>
    </row>
    <row r="14" spans="1:16" ht="16.5" thickTop="1" thickBot="1" x14ac:dyDescent="0.3">
      <c r="A14" s="19" t="s">
        <v>163</v>
      </c>
      <c r="B14" s="19" t="s">
        <v>156</v>
      </c>
      <c r="C14" s="19">
        <v>9664</v>
      </c>
      <c r="D14" s="22" t="s">
        <v>67</v>
      </c>
      <c r="E14" s="30">
        <v>224</v>
      </c>
      <c r="F14" s="32"/>
      <c r="G14" s="32">
        <v>36</v>
      </c>
      <c r="H14" s="32"/>
      <c r="I14" s="32"/>
      <c r="J14" s="32">
        <v>20</v>
      </c>
      <c r="K14" s="32"/>
      <c r="L14" s="32"/>
      <c r="M14" s="32"/>
      <c r="N14" s="32"/>
      <c r="O14" s="32"/>
      <c r="P14" s="32">
        <f>SUM(E14:O14)</f>
        <v>280</v>
      </c>
    </row>
    <row r="15" spans="1:16" ht="16.5" thickTop="1" thickBot="1" x14ac:dyDescent="0.3">
      <c r="A15" s="19" t="s">
        <v>104</v>
      </c>
      <c r="B15" s="19" t="s">
        <v>197</v>
      </c>
      <c r="C15" s="19">
        <v>10246</v>
      </c>
      <c r="D15" s="22" t="s">
        <v>67</v>
      </c>
      <c r="E15" s="30">
        <v>6</v>
      </c>
      <c r="F15" s="32"/>
      <c r="G15" s="32"/>
      <c r="H15" s="32">
        <v>75</v>
      </c>
      <c r="I15" s="32">
        <v>100</v>
      </c>
      <c r="J15" s="32"/>
      <c r="K15" s="32"/>
      <c r="L15" s="32"/>
      <c r="M15" s="32"/>
      <c r="N15" s="32"/>
      <c r="O15" s="32"/>
      <c r="P15" s="32">
        <f>SUM(E15:O15)</f>
        <v>181</v>
      </c>
    </row>
    <row r="16" spans="1:16" ht="16.5" thickTop="1" thickBot="1" x14ac:dyDescent="0.3">
      <c r="A16" s="41" t="s">
        <v>20</v>
      </c>
      <c r="B16" s="41" t="s">
        <v>19</v>
      </c>
      <c r="C16" s="41">
        <v>8328</v>
      </c>
      <c r="D16" s="42" t="s">
        <v>18</v>
      </c>
      <c r="E16" s="43">
        <v>1036</v>
      </c>
      <c r="F16" s="40">
        <v>260</v>
      </c>
      <c r="G16" s="40">
        <v>135</v>
      </c>
      <c r="H16" s="44">
        <v>265</v>
      </c>
      <c r="I16" s="44">
        <v>155</v>
      </c>
      <c r="J16" s="44">
        <v>42</v>
      </c>
      <c r="K16" s="44">
        <v>16</v>
      </c>
      <c r="L16" s="40">
        <v>81</v>
      </c>
      <c r="M16" s="40">
        <v>129</v>
      </c>
      <c r="N16" s="40">
        <v>35</v>
      </c>
      <c r="O16" s="40">
        <v>180</v>
      </c>
      <c r="P16" s="40">
        <f>SUM(E16:O16)</f>
        <v>2334</v>
      </c>
    </row>
    <row r="17" spans="1:16" ht="16.5" thickTop="1" thickBot="1" x14ac:dyDescent="0.3">
      <c r="A17" s="19" t="s">
        <v>11</v>
      </c>
      <c r="B17" s="19" t="s">
        <v>95</v>
      </c>
      <c r="C17" s="19">
        <v>11638</v>
      </c>
      <c r="D17" s="22" t="s">
        <v>18</v>
      </c>
      <c r="E17" s="30">
        <v>1068</v>
      </c>
      <c r="F17" s="32">
        <v>85</v>
      </c>
      <c r="G17" s="32"/>
      <c r="H17" s="32">
        <v>155</v>
      </c>
      <c r="I17" s="32">
        <v>230</v>
      </c>
      <c r="J17" s="32"/>
      <c r="K17" s="32">
        <v>4</v>
      </c>
      <c r="L17" s="32"/>
      <c r="M17" s="32"/>
      <c r="N17" s="32">
        <v>65</v>
      </c>
      <c r="O17" s="32">
        <v>135</v>
      </c>
      <c r="P17" s="32">
        <f>SUM(E17:O17)</f>
        <v>1742</v>
      </c>
    </row>
    <row r="18" spans="1:16" ht="16.5" thickTop="1" thickBot="1" x14ac:dyDescent="0.3">
      <c r="A18" s="19" t="s">
        <v>178</v>
      </c>
      <c r="B18" s="19" t="s">
        <v>177</v>
      </c>
      <c r="C18" s="19">
        <v>10118</v>
      </c>
      <c r="D18" s="22" t="s">
        <v>18</v>
      </c>
      <c r="E18" s="30">
        <v>1080</v>
      </c>
      <c r="F18" s="32"/>
      <c r="G18" s="32"/>
      <c r="H18" s="32">
        <v>250</v>
      </c>
      <c r="I18" s="32">
        <v>235</v>
      </c>
      <c r="J18" s="32"/>
      <c r="K18" s="32"/>
      <c r="L18" s="32"/>
      <c r="M18" s="32"/>
      <c r="N18" s="32"/>
      <c r="O18" s="32">
        <v>150</v>
      </c>
      <c r="P18" s="32">
        <f>SUM(E18:O18)</f>
        <v>1715</v>
      </c>
    </row>
    <row r="19" spans="1:16" ht="16.5" thickTop="1" thickBot="1" x14ac:dyDescent="0.3">
      <c r="A19" s="19" t="s">
        <v>180</v>
      </c>
      <c r="B19" s="19" t="s">
        <v>179</v>
      </c>
      <c r="C19" s="19">
        <v>8891</v>
      </c>
      <c r="D19" s="22" t="s">
        <v>18</v>
      </c>
      <c r="E19" s="30">
        <v>736</v>
      </c>
      <c r="F19" s="32"/>
      <c r="G19" s="32"/>
      <c r="H19" s="32">
        <v>220</v>
      </c>
      <c r="I19" s="32">
        <v>255</v>
      </c>
      <c r="J19" s="32"/>
      <c r="K19" s="32"/>
      <c r="L19" s="32">
        <v>93</v>
      </c>
      <c r="M19" s="32">
        <v>36</v>
      </c>
      <c r="N19" s="32">
        <v>130</v>
      </c>
      <c r="O19" s="32">
        <v>159</v>
      </c>
      <c r="P19" s="32">
        <f>SUM(E19:O19)</f>
        <v>1629</v>
      </c>
    </row>
    <row r="20" spans="1:16" ht="16.5" thickTop="1" thickBot="1" x14ac:dyDescent="0.3">
      <c r="A20" s="19" t="s">
        <v>125</v>
      </c>
      <c r="B20" s="19" t="s">
        <v>124</v>
      </c>
      <c r="C20" s="19">
        <v>12355</v>
      </c>
      <c r="D20" s="22" t="s">
        <v>18</v>
      </c>
      <c r="E20" s="30">
        <v>957</v>
      </c>
      <c r="F20" s="32"/>
      <c r="G20" s="32">
        <v>156</v>
      </c>
      <c r="H20" s="32"/>
      <c r="I20" s="32">
        <v>300</v>
      </c>
      <c r="J20" s="32"/>
      <c r="K20" s="32"/>
      <c r="L20" s="32">
        <v>138</v>
      </c>
      <c r="M20" s="32"/>
      <c r="N20" s="32"/>
      <c r="O20" s="32"/>
      <c r="P20" s="32">
        <f>SUM(E20:O20)</f>
        <v>1551</v>
      </c>
    </row>
    <row r="21" spans="1:16" ht="16.5" thickTop="1" thickBot="1" x14ac:dyDescent="0.3">
      <c r="A21" s="19" t="s">
        <v>182</v>
      </c>
      <c r="B21" s="19" t="s">
        <v>181</v>
      </c>
      <c r="C21" s="19">
        <v>12771</v>
      </c>
      <c r="D21" s="22" t="s">
        <v>18</v>
      </c>
      <c r="E21" s="30">
        <v>917</v>
      </c>
      <c r="F21" s="32"/>
      <c r="G21" s="32"/>
      <c r="H21" s="32">
        <v>210</v>
      </c>
      <c r="I21" s="32">
        <v>85</v>
      </c>
      <c r="J21" s="32"/>
      <c r="K21" s="32"/>
      <c r="L21" s="32">
        <v>120</v>
      </c>
      <c r="M21" s="32">
        <v>66</v>
      </c>
      <c r="N21" s="32"/>
      <c r="O21" s="32"/>
      <c r="P21" s="32">
        <f>SUM(E21:O21)</f>
        <v>1398</v>
      </c>
    </row>
    <row r="22" spans="1:16" ht="16.5" thickTop="1" thickBot="1" x14ac:dyDescent="0.3">
      <c r="A22" s="41" t="s">
        <v>41</v>
      </c>
      <c r="B22" s="41" t="s">
        <v>40</v>
      </c>
      <c r="C22" s="41">
        <v>9619</v>
      </c>
      <c r="D22" s="42" t="s">
        <v>39</v>
      </c>
      <c r="E22" s="43">
        <v>1365</v>
      </c>
      <c r="F22" s="40">
        <v>215</v>
      </c>
      <c r="G22" s="40">
        <v>153</v>
      </c>
      <c r="H22" s="44">
        <v>235</v>
      </c>
      <c r="I22" s="44">
        <v>220</v>
      </c>
      <c r="J22" s="44">
        <v>26</v>
      </c>
      <c r="K22" s="40"/>
      <c r="L22" s="40">
        <v>114</v>
      </c>
      <c r="M22" s="40">
        <v>102</v>
      </c>
      <c r="N22" s="40">
        <v>80</v>
      </c>
      <c r="O22" s="40">
        <v>171</v>
      </c>
      <c r="P22" s="40">
        <f>SUM(E22:O22)</f>
        <v>2681</v>
      </c>
    </row>
    <row r="23" spans="1:16" ht="16.5" thickTop="1" thickBot="1" x14ac:dyDescent="0.3">
      <c r="A23" s="41" t="s">
        <v>11</v>
      </c>
      <c r="B23" s="41" t="s">
        <v>10</v>
      </c>
      <c r="C23" s="41">
        <v>11601</v>
      </c>
      <c r="D23" s="42" t="s">
        <v>5</v>
      </c>
      <c r="E23" s="43">
        <v>1132</v>
      </c>
      <c r="F23" s="40">
        <v>275</v>
      </c>
      <c r="G23" s="40"/>
      <c r="H23" s="40">
        <v>175</v>
      </c>
      <c r="I23" s="40">
        <v>245</v>
      </c>
      <c r="J23" s="40"/>
      <c r="K23" s="40">
        <v>26</v>
      </c>
      <c r="L23" s="40">
        <v>105</v>
      </c>
      <c r="M23" s="40">
        <v>75</v>
      </c>
      <c r="N23" s="40">
        <v>105</v>
      </c>
      <c r="O23" s="40">
        <v>165</v>
      </c>
      <c r="P23" s="40">
        <f>SUM(E23:O23)</f>
        <v>2303</v>
      </c>
    </row>
    <row r="24" spans="1:16" ht="16.5" thickTop="1" thickBot="1" x14ac:dyDescent="0.3">
      <c r="A24" s="19" t="s">
        <v>34</v>
      </c>
      <c r="B24" s="19" t="s">
        <v>33</v>
      </c>
      <c r="C24" s="19">
        <v>1409</v>
      </c>
      <c r="D24" s="22" t="s">
        <v>5</v>
      </c>
      <c r="E24" s="30">
        <v>820</v>
      </c>
      <c r="F24" s="32">
        <v>230</v>
      </c>
      <c r="G24" s="32">
        <v>141</v>
      </c>
      <c r="H24" s="33">
        <v>240</v>
      </c>
      <c r="I24" s="32"/>
      <c r="J24" s="32"/>
      <c r="K24" s="32"/>
      <c r="L24" s="32"/>
      <c r="M24" s="32"/>
      <c r="N24" s="32"/>
      <c r="O24" s="32"/>
      <c r="P24" s="32">
        <f>SUM(E24:O24)</f>
        <v>1431</v>
      </c>
    </row>
    <row r="25" spans="1:16" ht="16.5" thickTop="1" thickBot="1" x14ac:dyDescent="0.3">
      <c r="A25" s="41" t="s">
        <v>188</v>
      </c>
      <c r="B25" s="41" t="s">
        <v>187</v>
      </c>
      <c r="C25" s="41">
        <v>101205</v>
      </c>
      <c r="D25" s="42" t="s">
        <v>85</v>
      </c>
      <c r="E25" s="43">
        <v>292</v>
      </c>
      <c r="F25" s="40"/>
      <c r="G25" s="40"/>
      <c r="H25" s="40">
        <v>140</v>
      </c>
      <c r="I25" s="40">
        <v>15</v>
      </c>
      <c r="J25" s="40">
        <v>30</v>
      </c>
      <c r="K25" s="40"/>
      <c r="L25" s="40"/>
      <c r="M25" s="40"/>
      <c r="N25" s="40"/>
      <c r="O25" s="40">
        <v>102</v>
      </c>
      <c r="P25" s="40">
        <f>SUM(E25:O25)</f>
        <v>579</v>
      </c>
    </row>
    <row r="26" spans="1:16" ht="16.5" thickTop="1" thickBot="1" x14ac:dyDescent="0.3">
      <c r="A26" s="41" t="s">
        <v>78</v>
      </c>
      <c r="B26" s="41" t="s">
        <v>77</v>
      </c>
      <c r="C26" s="41">
        <v>9263</v>
      </c>
      <c r="D26" s="42" t="s">
        <v>53</v>
      </c>
      <c r="E26" s="43">
        <v>279</v>
      </c>
      <c r="F26" s="40">
        <v>130</v>
      </c>
      <c r="G26" s="40">
        <v>105</v>
      </c>
      <c r="H26" s="40"/>
      <c r="I26" s="40"/>
      <c r="J26" s="40"/>
      <c r="K26" s="40"/>
      <c r="L26" s="40"/>
      <c r="M26" s="40"/>
      <c r="N26" s="40"/>
      <c r="O26" s="40"/>
      <c r="P26" s="40">
        <f>SUM(E26:O26)</f>
        <v>514</v>
      </c>
    </row>
    <row r="27" spans="1:16" ht="16.5" thickTop="1" thickBot="1" x14ac:dyDescent="0.3">
      <c r="A27" s="41" t="s">
        <v>190</v>
      </c>
      <c r="B27" s="41" t="s">
        <v>208</v>
      </c>
      <c r="C27" s="41">
        <v>11587</v>
      </c>
      <c r="D27" s="42" t="s">
        <v>170</v>
      </c>
      <c r="E27" s="43">
        <v>1116</v>
      </c>
      <c r="F27" s="40"/>
      <c r="G27" s="40"/>
      <c r="H27" s="40"/>
      <c r="I27" s="40">
        <v>305</v>
      </c>
      <c r="J27" s="40"/>
      <c r="K27" s="40"/>
      <c r="L27" s="40"/>
      <c r="M27" s="40"/>
      <c r="N27" s="40"/>
      <c r="O27" s="40"/>
      <c r="P27" s="40">
        <f>SUM(E27:O27)</f>
        <v>1421</v>
      </c>
    </row>
    <row r="28" spans="1:16" ht="16.5" thickTop="1" thickBot="1" x14ac:dyDescent="0.3">
      <c r="A28" s="41" t="s">
        <v>72</v>
      </c>
      <c r="B28" s="41" t="s">
        <v>23</v>
      </c>
      <c r="C28" s="41">
        <v>1726</v>
      </c>
      <c r="D28" s="42" t="s">
        <v>71</v>
      </c>
      <c r="E28" s="43">
        <v>1146</v>
      </c>
      <c r="F28" s="40">
        <v>145</v>
      </c>
      <c r="G28" s="40"/>
      <c r="H28" s="40">
        <v>275</v>
      </c>
      <c r="I28" s="40">
        <v>345</v>
      </c>
      <c r="J28" s="40"/>
      <c r="K28" s="40">
        <v>28</v>
      </c>
      <c r="L28" s="40">
        <v>78</v>
      </c>
      <c r="M28" s="40">
        <v>111</v>
      </c>
      <c r="N28" s="40"/>
      <c r="O28" s="40">
        <v>174</v>
      </c>
      <c r="P28" s="40">
        <f>SUM(E28:O28)</f>
        <v>2302</v>
      </c>
    </row>
    <row r="29" spans="1:16" ht="16.5" thickTop="1" thickBot="1" x14ac:dyDescent="0.3">
      <c r="A29" s="41" t="s">
        <v>162</v>
      </c>
      <c r="B29" s="41" t="s">
        <v>161</v>
      </c>
      <c r="C29" s="41">
        <v>14256</v>
      </c>
      <c r="D29" s="42" t="s">
        <v>160</v>
      </c>
      <c r="E29" s="43">
        <v>340</v>
      </c>
      <c r="F29" s="40"/>
      <c r="G29" s="40">
        <v>39</v>
      </c>
      <c r="H29" s="40">
        <v>15</v>
      </c>
      <c r="I29" s="40">
        <v>70</v>
      </c>
      <c r="J29" s="40">
        <v>6</v>
      </c>
      <c r="K29" s="40"/>
      <c r="L29" s="40">
        <v>27</v>
      </c>
      <c r="M29" s="40">
        <v>30</v>
      </c>
      <c r="N29" s="40"/>
      <c r="O29" s="40">
        <v>81</v>
      </c>
      <c r="P29" s="40">
        <f>SUM(E29:O29)</f>
        <v>608</v>
      </c>
    </row>
    <row r="30" spans="1:16" ht="16.5" thickTop="1" thickBot="1" x14ac:dyDescent="0.3">
      <c r="A30" s="19" t="s">
        <v>78</v>
      </c>
      <c r="B30" s="19" t="s">
        <v>240</v>
      </c>
      <c r="C30" s="19">
        <v>9262</v>
      </c>
      <c r="D30" s="22" t="s">
        <v>160</v>
      </c>
      <c r="E30" s="30">
        <v>116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>
        <f>SUM(E30:O30)</f>
        <v>116</v>
      </c>
    </row>
    <row r="31" spans="1:16" ht="16.5" thickTop="1" thickBot="1" x14ac:dyDescent="0.3">
      <c r="A31" s="19" t="s">
        <v>242</v>
      </c>
      <c r="B31" s="19" t="s">
        <v>241</v>
      </c>
      <c r="C31" s="19">
        <v>10358</v>
      </c>
      <c r="D31" s="22" t="s">
        <v>160</v>
      </c>
      <c r="E31" s="30">
        <v>1</v>
      </c>
      <c r="F31" s="32"/>
      <c r="G31" s="32"/>
      <c r="H31" s="32"/>
      <c r="I31" s="32"/>
      <c r="J31" s="32"/>
      <c r="K31" s="32"/>
      <c r="L31" s="32"/>
      <c r="M31" s="32"/>
      <c r="N31" s="32"/>
      <c r="O31" s="32">
        <v>6</v>
      </c>
      <c r="P31" s="32">
        <f>SUM(E31:O31)</f>
        <v>7</v>
      </c>
    </row>
    <row r="32" spans="1:16" ht="16.5" thickTop="1" thickBot="1" x14ac:dyDescent="0.3">
      <c r="A32" s="41" t="s">
        <v>149</v>
      </c>
      <c r="B32" s="41" t="s">
        <v>148</v>
      </c>
      <c r="C32" s="41">
        <v>12208</v>
      </c>
      <c r="D32" s="42" t="s">
        <v>133</v>
      </c>
      <c r="E32" s="43">
        <v>292</v>
      </c>
      <c r="F32" s="40"/>
      <c r="G32" s="40">
        <v>75</v>
      </c>
      <c r="H32" s="40">
        <v>115</v>
      </c>
      <c r="I32" s="40">
        <v>35</v>
      </c>
      <c r="J32" s="40"/>
      <c r="K32" s="40"/>
      <c r="L32" s="40">
        <v>36</v>
      </c>
      <c r="M32" s="40">
        <v>48</v>
      </c>
      <c r="N32" s="40"/>
      <c r="O32" s="40"/>
      <c r="P32" s="40">
        <f>SUM(E32:O32)</f>
        <v>601</v>
      </c>
    </row>
    <row r="33" spans="1:16" ht="16.5" thickTop="1" thickBot="1" x14ac:dyDescent="0.3">
      <c r="A33" s="19" t="s">
        <v>201</v>
      </c>
      <c r="B33" s="19" t="s">
        <v>200</v>
      </c>
      <c r="C33" s="19">
        <v>10063</v>
      </c>
      <c r="D33" s="22" t="s">
        <v>133</v>
      </c>
      <c r="E33" s="30">
        <v>111</v>
      </c>
      <c r="F33" s="32"/>
      <c r="G33" s="32"/>
      <c r="H33" s="32">
        <v>40</v>
      </c>
      <c r="I33" s="32"/>
      <c r="J33" s="32"/>
      <c r="K33" s="32"/>
      <c r="L33" s="32">
        <v>24</v>
      </c>
      <c r="M33" s="32">
        <v>33</v>
      </c>
      <c r="N33" s="32">
        <v>5</v>
      </c>
      <c r="O33" s="32">
        <v>30</v>
      </c>
      <c r="P33" s="32">
        <f>SUM(E33:O33)</f>
        <v>243</v>
      </c>
    </row>
    <row r="34" spans="1:16" ht="16.5" thickTop="1" thickBot="1" x14ac:dyDescent="0.3">
      <c r="A34" s="19" t="s">
        <v>147</v>
      </c>
      <c r="B34" s="19" t="s">
        <v>164</v>
      </c>
      <c r="C34" s="19">
        <v>12945</v>
      </c>
      <c r="D34" s="22" t="s">
        <v>133</v>
      </c>
      <c r="E34" s="30">
        <v>32</v>
      </c>
      <c r="F34" s="32"/>
      <c r="G34" s="32">
        <v>33</v>
      </c>
      <c r="H34" s="32"/>
      <c r="I34" s="32"/>
      <c r="J34" s="32"/>
      <c r="K34" s="32"/>
      <c r="L34" s="32"/>
      <c r="M34" s="32"/>
      <c r="N34" s="32"/>
      <c r="O34" s="32"/>
      <c r="P34" s="32">
        <f>SUM(E34:O34)</f>
        <v>65</v>
      </c>
    </row>
    <row r="35" spans="1:16" ht="16.5" thickTop="1" thickBot="1" x14ac:dyDescent="0.3">
      <c r="A35" s="41" t="s">
        <v>154</v>
      </c>
      <c r="B35" s="41" t="s">
        <v>153</v>
      </c>
      <c r="C35" s="41">
        <v>10066</v>
      </c>
      <c r="D35" s="42" t="s">
        <v>136</v>
      </c>
      <c r="E35" s="43">
        <v>608</v>
      </c>
      <c r="F35" s="40"/>
      <c r="G35" s="40">
        <v>57</v>
      </c>
      <c r="H35" s="40">
        <v>90</v>
      </c>
      <c r="I35" s="40">
        <v>160</v>
      </c>
      <c r="J35" s="40">
        <v>24</v>
      </c>
      <c r="K35" s="40"/>
      <c r="L35" s="40"/>
      <c r="M35" s="40"/>
      <c r="N35" s="40"/>
      <c r="O35" s="40"/>
      <c r="P35" s="40">
        <f>SUM(E35:O35)</f>
        <v>939</v>
      </c>
    </row>
    <row r="36" spans="1:16" ht="16.5" thickTop="1" thickBot="1" x14ac:dyDescent="0.3">
      <c r="A36" s="19" t="s">
        <v>132</v>
      </c>
      <c r="B36" s="19" t="s">
        <v>243</v>
      </c>
      <c r="C36" s="19">
        <v>11722</v>
      </c>
      <c r="D36" s="22" t="s">
        <v>136</v>
      </c>
      <c r="E36" s="30">
        <v>436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>
        <f>SUM(E36:O36)</f>
        <v>436</v>
      </c>
    </row>
    <row r="37" spans="1:16" ht="16.5" thickTop="1" thickBot="1" x14ac:dyDescent="0.3">
      <c r="A37" s="41" t="s">
        <v>20</v>
      </c>
      <c r="B37" s="41" t="s">
        <v>116</v>
      </c>
      <c r="C37" s="41">
        <v>10514</v>
      </c>
      <c r="D37" s="42" t="s">
        <v>15</v>
      </c>
      <c r="E37" s="43">
        <v>996</v>
      </c>
      <c r="F37" s="40">
        <v>15</v>
      </c>
      <c r="G37" s="40">
        <v>147</v>
      </c>
      <c r="H37" s="44">
        <v>245</v>
      </c>
      <c r="I37" s="44">
        <v>130</v>
      </c>
      <c r="J37" s="44">
        <v>34</v>
      </c>
      <c r="K37" s="44">
        <v>20</v>
      </c>
      <c r="L37" s="40">
        <v>51</v>
      </c>
      <c r="M37" s="40">
        <v>54</v>
      </c>
      <c r="N37" s="40">
        <v>115</v>
      </c>
      <c r="O37" s="40">
        <v>60</v>
      </c>
      <c r="P37" s="40">
        <f>SUM(E37:O37)</f>
        <v>1867</v>
      </c>
    </row>
    <row r="38" spans="1:16" ht="16.5" thickTop="1" thickBot="1" x14ac:dyDescent="0.3">
      <c r="A38" s="19" t="s">
        <v>63</v>
      </c>
      <c r="B38" s="19" t="s">
        <v>62</v>
      </c>
      <c r="C38" s="19">
        <v>5863</v>
      </c>
      <c r="D38" s="22" t="s">
        <v>15</v>
      </c>
      <c r="E38" s="30">
        <v>1062</v>
      </c>
      <c r="F38" s="32">
        <v>170</v>
      </c>
      <c r="G38" s="32">
        <v>117</v>
      </c>
      <c r="H38" s="33">
        <v>180</v>
      </c>
      <c r="I38" s="32"/>
      <c r="J38" s="32"/>
      <c r="K38" s="32"/>
      <c r="L38" s="32"/>
      <c r="M38" s="32"/>
      <c r="N38" s="32"/>
      <c r="O38" s="32"/>
      <c r="P38" s="32">
        <f>SUM(E38:O38)</f>
        <v>1529</v>
      </c>
    </row>
    <row r="39" spans="1:16" ht="16.5" thickTop="1" thickBot="1" x14ac:dyDescent="0.3">
      <c r="A39" s="19" t="s">
        <v>38</v>
      </c>
      <c r="B39" s="19" t="s">
        <v>37</v>
      </c>
      <c r="C39" s="19">
        <v>12486</v>
      </c>
      <c r="D39" s="22" t="s">
        <v>15</v>
      </c>
      <c r="E39" s="30">
        <v>548</v>
      </c>
      <c r="F39" s="32">
        <v>220</v>
      </c>
      <c r="G39" s="32">
        <v>108</v>
      </c>
      <c r="H39" s="33">
        <v>150</v>
      </c>
      <c r="I39" s="32"/>
      <c r="J39" s="32"/>
      <c r="K39" s="32"/>
      <c r="L39" s="32">
        <v>102</v>
      </c>
      <c r="M39" s="32">
        <v>114</v>
      </c>
      <c r="N39" s="32">
        <v>100</v>
      </c>
      <c r="O39" s="32"/>
      <c r="P39" s="32">
        <f>SUM(E39:O39)</f>
        <v>1342</v>
      </c>
    </row>
    <row r="40" spans="1:16" ht="16.5" thickTop="1" thickBot="1" x14ac:dyDescent="0.3">
      <c r="A40" s="19" t="s">
        <v>186</v>
      </c>
      <c r="B40" s="19" t="s">
        <v>185</v>
      </c>
      <c r="C40" s="19">
        <v>12335</v>
      </c>
      <c r="D40" s="22" t="s">
        <v>15</v>
      </c>
      <c r="E40" s="30">
        <v>639</v>
      </c>
      <c r="F40" s="32"/>
      <c r="G40" s="32"/>
      <c r="H40" s="32">
        <v>170</v>
      </c>
      <c r="I40" s="32">
        <v>215</v>
      </c>
      <c r="J40" s="32"/>
      <c r="K40" s="32">
        <v>22</v>
      </c>
      <c r="L40" s="32"/>
      <c r="M40" s="32"/>
      <c r="N40" s="32"/>
      <c r="O40" s="32"/>
      <c r="P40" s="32">
        <f>SUM(E40:O40)</f>
        <v>1046</v>
      </c>
    </row>
    <row r="41" spans="1:16" ht="16.5" thickTop="1" thickBot="1" x14ac:dyDescent="0.3">
      <c r="A41" s="19" t="s">
        <v>80</v>
      </c>
      <c r="B41" s="19" t="s">
        <v>79</v>
      </c>
      <c r="C41" s="19">
        <v>11</v>
      </c>
      <c r="D41" s="22" t="s">
        <v>15</v>
      </c>
      <c r="E41" s="30">
        <v>540</v>
      </c>
      <c r="F41" s="32">
        <v>125</v>
      </c>
      <c r="G41" s="32"/>
      <c r="H41" s="32"/>
      <c r="I41" s="32">
        <v>95</v>
      </c>
      <c r="J41" s="32"/>
      <c r="K41" s="32"/>
      <c r="L41" s="32"/>
      <c r="M41" s="32"/>
      <c r="N41" s="32"/>
      <c r="O41" s="32"/>
      <c r="P41" s="32">
        <f>SUM(E41:O41)</f>
        <v>760</v>
      </c>
    </row>
    <row r="42" spans="1:16" ht="16.5" thickTop="1" thickBot="1" x14ac:dyDescent="0.3">
      <c r="A42" s="19" t="s">
        <v>17</v>
      </c>
      <c r="B42" s="19" t="s">
        <v>16</v>
      </c>
      <c r="C42" s="19">
        <v>7778</v>
      </c>
      <c r="D42" s="22" t="s">
        <v>15</v>
      </c>
      <c r="E42" s="30">
        <v>128</v>
      </c>
      <c r="F42" s="32">
        <v>265</v>
      </c>
      <c r="G42" s="32"/>
      <c r="H42" s="32"/>
      <c r="I42" s="32"/>
      <c r="J42" s="32"/>
      <c r="K42" s="32"/>
      <c r="L42" s="32"/>
      <c r="M42" s="32"/>
      <c r="N42" s="32"/>
      <c r="O42" s="32"/>
      <c r="P42" s="32">
        <f>SUM(E42:O42)</f>
        <v>393</v>
      </c>
    </row>
    <row r="43" spans="1:16" ht="16.5" thickTop="1" thickBot="1" x14ac:dyDescent="0.3">
      <c r="A43" s="19" t="s">
        <v>244</v>
      </c>
      <c r="B43" s="19" t="s">
        <v>240</v>
      </c>
      <c r="C43" s="19">
        <v>6887</v>
      </c>
      <c r="D43" s="22" t="s">
        <v>15</v>
      </c>
      <c r="E43" s="30">
        <v>43</v>
      </c>
      <c r="F43" s="32"/>
      <c r="G43" s="32"/>
      <c r="H43" s="32"/>
      <c r="I43" s="32"/>
      <c r="J43" s="32"/>
      <c r="K43" s="32"/>
      <c r="L43" s="32"/>
      <c r="M43" s="32"/>
      <c r="N43" s="32"/>
      <c r="O43" s="32">
        <v>57</v>
      </c>
      <c r="P43" s="32">
        <f>SUM(E43:O43)</f>
        <v>100</v>
      </c>
    </row>
    <row r="44" spans="1:16" ht="16.5" thickTop="1" thickBot="1" x14ac:dyDescent="0.3">
      <c r="A44" s="19" t="s">
        <v>216</v>
      </c>
      <c r="B44" s="19" t="s">
        <v>116</v>
      </c>
      <c r="C44" s="19">
        <v>559</v>
      </c>
      <c r="D44" s="22" t="s">
        <v>15</v>
      </c>
      <c r="E44" s="30">
        <v>44</v>
      </c>
      <c r="F44" s="32"/>
      <c r="G44" s="32"/>
      <c r="H44" s="32"/>
      <c r="I44" s="32">
        <v>20</v>
      </c>
      <c r="J44" s="32"/>
      <c r="K44" s="32"/>
      <c r="L44" s="32"/>
      <c r="M44" s="32"/>
      <c r="N44" s="32"/>
      <c r="O44" s="32"/>
      <c r="P44" s="32">
        <f>SUM(E44:O44)</f>
        <v>64</v>
      </c>
    </row>
    <row r="45" spans="1:16" ht="16.5" thickTop="1" thickBot="1" x14ac:dyDescent="0.3">
      <c r="A45" s="41" t="s">
        <v>246</v>
      </c>
      <c r="B45" s="41" t="s">
        <v>245</v>
      </c>
      <c r="C45" s="41">
        <v>9438</v>
      </c>
      <c r="D45" s="42" t="s">
        <v>102</v>
      </c>
      <c r="E45" s="43">
        <v>533</v>
      </c>
      <c r="F45" s="40"/>
      <c r="G45" s="40"/>
      <c r="H45" s="40"/>
      <c r="I45" s="40"/>
      <c r="J45" s="40"/>
      <c r="K45" s="40"/>
      <c r="L45" s="40"/>
      <c r="M45" s="40"/>
      <c r="N45" s="40"/>
      <c r="O45" s="40">
        <v>48</v>
      </c>
      <c r="P45" s="40">
        <f>SUM(E45:O45)</f>
        <v>581</v>
      </c>
    </row>
    <row r="46" spans="1:16" ht="16.5" thickTop="1" thickBot="1" x14ac:dyDescent="0.3">
      <c r="A46" s="41" t="s">
        <v>147</v>
      </c>
      <c r="B46" s="41" t="s">
        <v>146</v>
      </c>
      <c r="C46" s="41">
        <v>12944</v>
      </c>
      <c r="D46" s="42" t="s">
        <v>143</v>
      </c>
      <c r="E46" s="43">
        <v>530</v>
      </c>
      <c r="F46" s="40"/>
      <c r="G46" s="40">
        <v>78</v>
      </c>
      <c r="H46" s="40">
        <v>70</v>
      </c>
      <c r="I46" s="40">
        <v>45</v>
      </c>
      <c r="J46" s="40"/>
      <c r="K46" s="40"/>
      <c r="L46" s="40"/>
      <c r="M46" s="40"/>
      <c r="N46" s="40"/>
      <c r="O46" s="40"/>
      <c r="P46" s="40">
        <f>SUM(E46:O46)</f>
        <v>723</v>
      </c>
    </row>
    <row r="47" spans="1:16" ht="16.5" thickTop="1" thickBot="1" x14ac:dyDescent="0.3">
      <c r="A47" s="19" t="s">
        <v>242</v>
      </c>
      <c r="B47" s="19" t="s">
        <v>247</v>
      </c>
      <c r="C47" s="19">
        <v>16024</v>
      </c>
      <c r="D47" s="22" t="s">
        <v>143</v>
      </c>
      <c r="E47" s="30">
        <v>5</v>
      </c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>
        <f>SUM(E47:O47)</f>
        <v>5</v>
      </c>
    </row>
    <row r="48" spans="1:16" ht="16.5" thickTop="1" thickBot="1" x14ac:dyDescent="0.3">
      <c r="A48" s="41" t="s">
        <v>162</v>
      </c>
      <c r="B48" s="41" t="s">
        <v>35</v>
      </c>
      <c r="C48" s="41">
        <v>10159</v>
      </c>
      <c r="D48" s="42" t="s">
        <v>81</v>
      </c>
      <c r="E48" s="43">
        <v>539</v>
      </c>
      <c r="F48" s="40"/>
      <c r="G48" s="40">
        <v>24</v>
      </c>
      <c r="H48" s="40">
        <v>120</v>
      </c>
      <c r="I48" s="40">
        <v>90</v>
      </c>
      <c r="J48" s="40">
        <v>14</v>
      </c>
      <c r="K48" s="40"/>
      <c r="L48" s="40"/>
      <c r="M48" s="40"/>
      <c r="N48" s="40"/>
      <c r="O48" s="40"/>
      <c r="P48" s="40">
        <f>SUM(E48:O48)</f>
        <v>787</v>
      </c>
    </row>
    <row r="49" spans="1:16" ht="16.5" thickTop="1" thickBot="1" x14ac:dyDescent="0.3">
      <c r="A49" s="19" t="s">
        <v>223</v>
      </c>
      <c r="B49" s="19" t="s">
        <v>222</v>
      </c>
      <c r="C49" s="19">
        <v>1019</v>
      </c>
      <c r="D49" s="22" t="s">
        <v>81</v>
      </c>
      <c r="E49" s="30">
        <v>32</v>
      </c>
      <c r="F49" s="32"/>
      <c r="G49" s="32"/>
      <c r="H49" s="32"/>
      <c r="I49" s="32"/>
      <c r="J49" s="32">
        <v>16</v>
      </c>
      <c r="K49" s="32">
        <v>2</v>
      </c>
      <c r="L49" s="32"/>
      <c r="M49" s="32"/>
      <c r="N49" s="32"/>
      <c r="O49" s="32"/>
      <c r="P49" s="32">
        <f>SUM(E49:O49)</f>
        <v>50</v>
      </c>
    </row>
    <row r="50" spans="1:16" ht="16.5" thickTop="1" thickBot="1" x14ac:dyDescent="0.3">
      <c r="A50" s="41" t="s">
        <v>44</v>
      </c>
      <c r="B50" s="41" t="s">
        <v>43</v>
      </c>
      <c r="C50" s="41">
        <v>6899</v>
      </c>
      <c r="D50" s="42" t="s">
        <v>42</v>
      </c>
      <c r="E50" s="43">
        <v>1072</v>
      </c>
      <c r="F50" s="40">
        <v>210</v>
      </c>
      <c r="G50" s="40">
        <v>132</v>
      </c>
      <c r="H50" s="44">
        <v>195</v>
      </c>
      <c r="I50" s="44">
        <v>290</v>
      </c>
      <c r="J50" s="44">
        <v>44</v>
      </c>
      <c r="K50" s="40"/>
      <c r="L50" s="40"/>
      <c r="M50" s="40"/>
      <c r="N50" s="40"/>
      <c r="O50" s="40"/>
      <c r="P50" s="40">
        <f>SUM(E50:O50)</f>
        <v>1943</v>
      </c>
    </row>
    <row r="51" spans="1:16" ht="16.5" thickTop="1" thickBot="1" x14ac:dyDescent="0.3">
      <c r="A51" s="19" t="s">
        <v>184</v>
      </c>
      <c r="B51" s="19" t="s">
        <v>183</v>
      </c>
      <c r="C51" s="19">
        <v>6317</v>
      </c>
      <c r="D51" s="22" t="s">
        <v>42</v>
      </c>
      <c r="E51" s="30">
        <v>493</v>
      </c>
      <c r="F51" s="32"/>
      <c r="G51" s="32"/>
      <c r="H51" s="32">
        <v>190</v>
      </c>
      <c r="I51" s="32">
        <v>210</v>
      </c>
      <c r="J51" s="32"/>
      <c r="K51" s="32"/>
      <c r="L51" s="32">
        <v>90</v>
      </c>
      <c r="M51" s="32">
        <v>69</v>
      </c>
      <c r="N51" s="32"/>
      <c r="O51" s="32">
        <v>90</v>
      </c>
      <c r="P51" s="32">
        <f>SUM(E51:O51)</f>
        <v>1142</v>
      </c>
    </row>
    <row r="52" spans="1:16" ht="16.5" thickTop="1" thickBot="1" x14ac:dyDescent="0.3">
      <c r="A52" s="19" t="s">
        <v>98</v>
      </c>
      <c r="B52" s="19" t="s">
        <v>35</v>
      </c>
      <c r="C52" s="19">
        <v>7782</v>
      </c>
      <c r="D52" s="22" t="s">
        <v>42</v>
      </c>
      <c r="E52" s="30">
        <v>748</v>
      </c>
      <c r="F52" s="32">
        <v>70</v>
      </c>
      <c r="G52" s="32"/>
      <c r="H52" s="32"/>
      <c r="I52" s="32"/>
      <c r="J52" s="32"/>
      <c r="K52" s="32"/>
      <c r="L52" s="32"/>
      <c r="M52" s="32"/>
      <c r="N52" s="32"/>
      <c r="O52" s="32"/>
      <c r="P52" s="32">
        <f>SUM(E52:O52)</f>
        <v>818</v>
      </c>
    </row>
    <row r="53" spans="1:16" ht="16.5" thickTop="1" thickBot="1" x14ac:dyDescent="0.3">
      <c r="A53" s="19" t="s">
        <v>204</v>
      </c>
      <c r="B53" s="19" t="s">
        <v>58</v>
      </c>
      <c r="C53" s="19">
        <v>9273</v>
      </c>
      <c r="D53" s="22" t="s">
        <v>42</v>
      </c>
      <c r="E53" s="30">
        <v>48</v>
      </c>
      <c r="F53" s="32"/>
      <c r="G53" s="32"/>
      <c r="H53" s="32">
        <v>4</v>
      </c>
      <c r="I53" s="32"/>
      <c r="J53" s="32"/>
      <c r="K53" s="32"/>
      <c r="L53" s="32"/>
      <c r="M53" s="32"/>
      <c r="N53" s="32"/>
      <c r="O53" s="32"/>
      <c r="P53" s="32">
        <f>SUM(E53:O53)</f>
        <v>52</v>
      </c>
    </row>
    <row r="54" spans="1:16" ht="16.5" thickTop="1" thickBot="1" x14ac:dyDescent="0.3">
      <c r="A54" s="19" t="s">
        <v>248</v>
      </c>
      <c r="B54" s="19" t="s">
        <v>158</v>
      </c>
      <c r="C54" s="19">
        <v>10994</v>
      </c>
      <c r="D54" s="22" t="s">
        <v>42</v>
      </c>
      <c r="E54" s="30">
        <v>21</v>
      </c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>
        <f>SUM(E54:O54)</f>
        <v>21</v>
      </c>
    </row>
    <row r="55" spans="1:16" ht="16.5" thickTop="1" thickBot="1" x14ac:dyDescent="0.3">
      <c r="A55" s="41" t="s">
        <v>22</v>
      </c>
      <c r="B55" s="41" t="s">
        <v>249</v>
      </c>
      <c r="C55" s="41">
        <v>9311</v>
      </c>
      <c r="D55" s="42" t="s">
        <v>12</v>
      </c>
      <c r="E55" s="43">
        <v>1060</v>
      </c>
      <c r="F55" s="40">
        <v>255</v>
      </c>
      <c r="G55" s="40"/>
      <c r="H55" s="40"/>
      <c r="I55" s="40">
        <v>265</v>
      </c>
      <c r="J55" s="40"/>
      <c r="K55" s="40"/>
      <c r="L55" s="40">
        <v>99</v>
      </c>
      <c r="M55" s="40"/>
      <c r="N55" s="40">
        <v>90</v>
      </c>
      <c r="O55" s="40">
        <v>132</v>
      </c>
      <c r="P55" s="40">
        <f>SUM(E55:O55)</f>
        <v>1901</v>
      </c>
    </row>
    <row r="56" spans="1:16" ht="16.5" thickTop="1" thickBot="1" x14ac:dyDescent="0.3">
      <c r="A56" s="19" t="s">
        <v>36</v>
      </c>
      <c r="B56" s="19" t="s">
        <v>35</v>
      </c>
      <c r="C56" s="19">
        <v>9848</v>
      </c>
      <c r="D56" s="22" t="s">
        <v>12</v>
      </c>
      <c r="E56" s="30">
        <v>460</v>
      </c>
      <c r="F56" s="32">
        <v>225</v>
      </c>
      <c r="G56" s="32"/>
      <c r="H56" s="32">
        <v>165</v>
      </c>
      <c r="I56" s="32">
        <v>315</v>
      </c>
      <c r="J56" s="32"/>
      <c r="K56" s="32"/>
      <c r="L56" s="32"/>
      <c r="M56" s="32"/>
      <c r="N56" s="32">
        <v>110</v>
      </c>
      <c r="O56" s="32"/>
      <c r="P56" s="32">
        <f>SUM(E56:O56)</f>
        <v>1275</v>
      </c>
    </row>
    <row r="57" spans="1:16" ht="16.5" thickTop="1" thickBot="1" x14ac:dyDescent="0.3">
      <c r="A57" s="19" t="s">
        <v>126</v>
      </c>
      <c r="B57" s="19" t="s">
        <v>58</v>
      </c>
      <c r="C57" s="19">
        <v>10699</v>
      </c>
      <c r="D57" s="22" t="s">
        <v>12</v>
      </c>
      <c r="E57" s="30">
        <v>600</v>
      </c>
      <c r="F57" s="32"/>
      <c r="G57" s="32">
        <v>150</v>
      </c>
      <c r="H57" s="32"/>
      <c r="I57" s="32">
        <v>55</v>
      </c>
      <c r="J57" s="32"/>
      <c r="K57" s="32"/>
      <c r="L57" s="32"/>
      <c r="M57" s="32"/>
      <c r="N57" s="32"/>
      <c r="O57" s="32"/>
      <c r="P57" s="32">
        <f>SUM(E57:O57)</f>
        <v>805</v>
      </c>
    </row>
    <row r="58" spans="1:16" ht="16.5" thickTop="1" thickBot="1" x14ac:dyDescent="0.3">
      <c r="A58" s="19" t="s">
        <v>251</v>
      </c>
      <c r="B58" s="19" t="s">
        <v>250</v>
      </c>
      <c r="C58" s="19">
        <v>11314</v>
      </c>
      <c r="D58" s="22" t="s">
        <v>12</v>
      </c>
      <c r="E58" s="30">
        <v>636</v>
      </c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>
        <f>SUM(E58:O58)</f>
        <v>636</v>
      </c>
    </row>
    <row r="59" spans="1:16" ht="16.5" thickTop="1" thickBot="1" x14ac:dyDescent="0.3">
      <c r="A59" s="19" t="s">
        <v>125</v>
      </c>
      <c r="B59" s="19" t="s">
        <v>214</v>
      </c>
      <c r="C59" s="19">
        <v>12182</v>
      </c>
      <c r="D59" s="22" t="s">
        <v>12</v>
      </c>
      <c r="E59" s="30">
        <v>242</v>
      </c>
      <c r="F59" s="32"/>
      <c r="G59" s="32"/>
      <c r="H59" s="32"/>
      <c r="I59" s="32">
        <v>125</v>
      </c>
      <c r="J59" s="32"/>
      <c r="K59" s="32"/>
      <c r="L59" s="32"/>
      <c r="M59" s="32"/>
      <c r="N59" s="32"/>
      <c r="O59" s="32"/>
      <c r="P59" s="32">
        <f>SUM(E59:O59)</f>
        <v>367</v>
      </c>
    </row>
    <row r="60" spans="1:16" ht="16.5" thickTop="1" thickBot="1" x14ac:dyDescent="0.3">
      <c r="A60" s="41" t="s">
        <v>63</v>
      </c>
      <c r="B60" s="41" t="s">
        <v>111</v>
      </c>
      <c r="C60" s="41">
        <v>5862</v>
      </c>
      <c r="D60" s="42" t="s">
        <v>45</v>
      </c>
      <c r="E60" s="43">
        <v>1290</v>
      </c>
      <c r="F60" s="40">
        <v>35</v>
      </c>
      <c r="G60" s="40">
        <v>123</v>
      </c>
      <c r="H60" s="44">
        <v>215</v>
      </c>
      <c r="I60" s="44">
        <v>330</v>
      </c>
      <c r="J60" s="40"/>
      <c r="K60" s="40"/>
      <c r="L60" s="40"/>
      <c r="M60" s="40"/>
      <c r="N60" s="40"/>
      <c r="O60" s="40"/>
      <c r="P60" s="40">
        <f>SUM(E60:O60)</f>
        <v>1993</v>
      </c>
    </row>
    <row r="61" spans="1:16" ht="16.5" thickTop="1" thickBot="1" x14ac:dyDescent="0.3">
      <c r="A61" s="19" t="s">
        <v>47</v>
      </c>
      <c r="B61" s="19" t="s">
        <v>46</v>
      </c>
      <c r="C61" s="19">
        <v>1031</v>
      </c>
      <c r="D61" s="22" t="s">
        <v>45</v>
      </c>
      <c r="E61" s="30">
        <v>693</v>
      </c>
      <c r="F61" s="32">
        <v>205</v>
      </c>
      <c r="G61" s="32">
        <v>93</v>
      </c>
      <c r="H61" s="33">
        <v>50</v>
      </c>
      <c r="I61" s="33">
        <v>205</v>
      </c>
      <c r="J61" s="33">
        <v>32</v>
      </c>
      <c r="K61" s="33">
        <v>12</v>
      </c>
      <c r="L61" s="32">
        <v>54</v>
      </c>
      <c r="M61" s="32">
        <v>90</v>
      </c>
      <c r="N61" s="32">
        <v>85</v>
      </c>
      <c r="O61" s="32">
        <v>99</v>
      </c>
      <c r="P61" s="32">
        <f>SUM(E61:O61)</f>
        <v>1618</v>
      </c>
    </row>
    <row r="62" spans="1:16" ht="16.5" thickTop="1" thickBot="1" x14ac:dyDescent="0.3">
      <c r="A62" s="19" t="s">
        <v>78</v>
      </c>
      <c r="B62" s="19" t="s">
        <v>101</v>
      </c>
      <c r="C62" s="19">
        <v>9249</v>
      </c>
      <c r="D62" s="22" t="s">
        <v>45</v>
      </c>
      <c r="E62" s="30">
        <v>916</v>
      </c>
      <c r="F62" s="32">
        <v>60</v>
      </c>
      <c r="G62" s="32">
        <v>72</v>
      </c>
      <c r="H62" s="32"/>
      <c r="I62" s="32"/>
      <c r="J62" s="32"/>
      <c r="K62" s="32"/>
      <c r="L62" s="32"/>
      <c r="M62" s="32"/>
      <c r="N62" s="32"/>
      <c r="O62" s="32"/>
      <c r="P62" s="32">
        <f>SUM(E62:O62)</f>
        <v>1048</v>
      </c>
    </row>
    <row r="63" spans="1:16" ht="16.5" thickTop="1" thickBot="1" x14ac:dyDescent="0.3">
      <c r="A63" s="19" t="s">
        <v>246</v>
      </c>
      <c r="B63" s="19" t="s">
        <v>252</v>
      </c>
      <c r="C63" s="19">
        <v>9437</v>
      </c>
      <c r="D63" s="22" t="s">
        <v>45</v>
      </c>
      <c r="E63" s="30">
        <v>925</v>
      </c>
      <c r="F63" s="32"/>
      <c r="G63" s="32"/>
      <c r="H63" s="32"/>
      <c r="I63" s="32"/>
      <c r="J63" s="32"/>
      <c r="K63" s="32"/>
      <c r="L63" s="32"/>
      <c r="M63" s="32"/>
      <c r="N63" s="32"/>
      <c r="O63" s="32">
        <v>51</v>
      </c>
      <c r="P63" s="32">
        <f>SUM(E63:O63)</f>
        <v>976</v>
      </c>
    </row>
    <row r="64" spans="1:16" ht="16.5" thickTop="1" thickBot="1" x14ac:dyDescent="0.3">
      <c r="A64" s="19" t="s">
        <v>244</v>
      </c>
      <c r="B64" s="19" t="s">
        <v>209</v>
      </c>
      <c r="C64" s="19">
        <v>6888</v>
      </c>
      <c r="D64" s="22" t="s">
        <v>45</v>
      </c>
      <c r="E64" s="30">
        <v>270</v>
      </c>
      <c r="F64" s="32"/>
      <c r="G64" s="32"/>
      <c r="H64" s="32"/>
      <c r="I64" s="32"/>
      <c r="J64" s="32"/>
      <c r="K64" s="32"/>
      <c r="L64" s="32"/>
      <c r="M64" s="32"/>
      <c r="N64" s="32"/>
      <c r="O64" s="32">
        <v>156</v>
      </c>
      <c r="P64" s="32">
        <f>SUM(E64:O64)</f>
        <v>426</v>
      </c>
    </row>
    <row r="65" spans="1:16" ht="16.5" thickTop="1" thickBot="1" x14ac:dyDescent="0.3">
      <c r="A65" s="19" t="s">
        <v>32</v>
      </c>
      <c r="B65" s="19" t="s">
        <v>255</v>
      </c>
      <c r="C65" s="19">
        <v>3294</v>
      </c>
      <c r="D65" s="22" t="s">
        <v>45</v>
      </c>
      <c r="E65" s="30">
        <v>61</v>
      </c>
      <c r="F65" s="32"/>
      <c r="G65" s="32"/>
      <c r="H65" s="32"/>
      <c r="I65" s="32"/>
      <c r="J65" s="32"/>
      <c r="K65" s="32"/>
      <c r="L65" s="32"/>
      <c r="M65" s="32"/>
      <c r="N65" s="32"/>
      <c r="O65" s="32">
        <v>9</v>
      </c>
      <c r="P65" s="32">
        <f>SUM(E65:O65)</f>
        <v>70</v>
      </c>
    </row>
    <row r="66" spans="1:16" ht="16.5" thickTop="1" thickBot="1" x14ac:dyDescent="0.3">
      <c r="A66" s="19" t="s">
        <v>254</v>
      </c>
      <c r="B66" s="19" t="s">
        <v>253</v>
      </c>
      <c r="C66" s="19">
        <v>1426</v>
      </c>
      <c r="D66" s="22" t="s">
        <v>45</v>
      </c>
      <c r="E66" s="30">
        <v>69</v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>
        <f>SUM(E66:O66)</f>
        <v>69</v>
      </c>
    </row>
    <row r="67" spans="1:16" ht="16.5" thickTop="1" thickBot="1" x14ac:dyDescent="0.3">
      <c r="A67" s="49" t="s">
        <v>80</v>
      </c>
      <c r="B67" s="49" t="s">
        <v>88</v>
      </c>
      <c r="C67" s="49">
        <v>1</v>
      </c>
      <c r="D67" s="50" t="s">
        <v>48</v>
      </c>
      <c r="E67" s="51">
        <v>234</v>
      </c>
      <c r="F67" s="40">
        <v>100</v>
      </c>
      <c r="G67" s="40">
        <v>15</v>
      </c>
      <c r="H67" s="40"/>
      <c r="I67" s="40">
        <v>25</v>
      </c>
      <c r="J67" s="40">
        <v>10</v>
      </c>
      <c r="K67" s="40">
        <v>10</v>
      </c>
      <c r="L67" s="40"/>
      <c r="M67" s="40"/>
      <c r="N67" s="40"/>
      <c r="O67" s="40"/>
      <c r="P67" s="40">
        <f>SUM(E67:O67)</f>
        <v>394</v>
      </c>
    </row>
    <row r="68" spans="1:16" ht="16.5" thickTop="1" thickBot="1" x14ac:dyDescent="0.3">
      <c r="A68" s="20" t="s">
        <v>180</v>
      </c>
      <c r="B68" s="20" t="s">
        <v>207</v>
      </c>
      <c r="C68" s="20">
        <v>10937</v>
      </c>
      <c r="D68" s="21" t="s">
        <v>119</v>
      </c>
      <c r="E68" s="29">
        <v>20</v>
      </c>
      <c r="F68" s="32"/>
      <c r="G68" s="32"/>
      <c r="H68" s="32">
        <v>5</v>
      </c>
      <c r="I68" s="32">
        <v>20</v>
      </c>
      <c r="J68" s="32"/>
      <c r="K68" s="32"/>
      <c r="L68" s="32">
        <v>9</v>
      </c>
      <c r="M68" s="32">
        <v>12</v>
      </c>
      <c r="N68" s="32">
        <v>5</v>
      </c>
      <c r="O68" s="32">
        <v>6</v>
      </c>
      <c r="P68" s="32">
        <f>SUM(E68:O68)</f>
        <v>77</v>
      </c>
    </row>
    <row r="69" spans="1:16" ht="16.5" thickTop="1" thickBot="1" x14ac:dyDescent="0.3">
      <c r="A69" s="23" t="s">
        <v>184</v>
      </c>
      <c r="B69" s="23" t="s">
        <v>206</v>
      </c>
      <c r="C69" s="23">
        <v>8068</v>
      </c>
      <c r="D69" s="24" t="s">
        <v>205</v>
      </c>
      <c r="E69" s="31">
        <v>1</v>
      </c>
      <c r="F69" s="32"/>
      <c r="G69" s="32"/>
      <c r="H69" s="32">
        <v>10</v>
      </c>
      <c r="I69" s="32">
        <v>5</v>
      </c>
      <c r="J69" s="32"/>
      <c r="K69" s="32"/>
      <c r="L69" s="32">
        <v>3</v>
      </c>
      <c r="M69" s="32">
        <v>3</v>
      </c>
      <c r="N69" s="32"/>
      <c r="O69" s="32"/>
      <c r="P69" s="32">
        <f>SUM(E69:O69)</f>
        <v>22</v>
      </c>
    </row>
    <row r="70" spans="1:16" ht="15.75" thickTop="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 t="s">
        <v>227</v>
      </c>
    </row>
  </sheetData>
  <autoFilter ref="A1:P70">
    <sortState ref="A2:P70">
      <sortCondition ref="D1:D70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sqref="A1:XFD1"/>
    </sheetView>
  </sheetViews>
  <sheetFormatPr defaultRowHeight="15" x14ac:dyDescent="0.25"/>
  <sheetData>
    <row r="1" spans="1:10" ht="39" thickBot="1" x14ac:dyDescent="0.3">
      <c r="A1" s="17" t="s">
        <v>0</v>
      </c>
      <c r="B1" s="17" t="s">
        <v>1</v>
      </c>
      <c r="C1" s="17" t="s">
        <v>233</v>
      </c>
      <c r="D1" s="17" t="s">
        <v>229</v>
      </c>
      <c r="E1" s="17" t="s">
        <v>2</v>
      </c>
      <c r="F1" s="17" t="s">
        <v>3</v>
      </c>
      <c r="G1" s="17" t="s">
        <v>4</v>
      </c>
      <c r="H1" s="17" t="s">
        <v>234</v>
      </c>
      <c r="I1" s="17" t="s">
        <v>235</v>
      </c>
      <c r="J1" s="18" t="s">
        <v>236</v>
      </c>
    </row>
    <row r="2" spans="1:10" ht="15.75" thickBot="1" x14ac:dyDescent="0.3">
      <c r="A2" s="2">
        <v>4</v>
      </c>
      <c r="B2" s="2" t="s">
        <v>12</v>
      </c>
      <c r="C2" s="2">
        <v>48</v>
      </c>
      <c r="D2">
        <f>24*5</f>
        <v>120</v>
      </c>
      <c r="E2" s="2">
        <v>11655</v>
      </c>
      <c r="F2" s="2" t="s">
        <v>84</v>
      </c>
      <c r="G2" s="2" t="s">
        <v>26</v>
      </c>
      <c r="H2" s="2">
        <v>61.737000000000002</v>
      </c>
      <c r="I2" s="2">
        <v>5</v>
      </c>
      <c r="J2" s="4">
        <v>66.736999999999995</v>
      </c>
    </row>
    <row r="3" spans="1:10" ht="15.75" thickBot="1" x14ac:dyDescent="0.3">
      <c r="A3" s="2">
        <v>20</v>
      </c>
      <c r="B3" s="2" t="s">
        <v>64</v>
      </c>
      <c r="C3" s="2">
        <v>16</v>
      </c>
      <c r="D3">
        <v>40</v>
      </c>
      <c r="E3" s="2">
        <v>13068</v>
      </c>
      <c r="F3" s="2" t="s">
        <v>293</v>
      </c>
      <c r="G3" s="2" t="s">
        <v>294</v>
      </c>
      <c r="H3" s="2">
        <v>68.959999999999994</v>
      </c>
      <c r="I3" s="2">
        <v>15</v>
      </c>
      <c r="J3" s="4">
        <v>83.96</v>
      </c>
    </row>
    <row r="4" spans="1:10" ht="15.75" thickBot="1" x14ac:dyDescent="0.3">
      <c r="A4" s="2">
        <v>2</v>
      </c>
      <c r="B4" s="2" t="s">
        <v>18</v>
      </c>
      <c r="C4" s="2">
        <v>52</v>
      </c>
      <c r="D4">
        <f>(26*5)</f>
        <v>130</v>
      </c>
      <c r="E4" s="2">
        <v>8892</v>
      </c>
      <c r="F4" s="2" t="s">
        <v>179</v>
      </c>
      <c r="G4" s="2" t="s">
        <v>180</v>
      </c>
      <c r="H4" s="2">
        <v>62.127000000000002</v>
      </c>
      <c r="I4" s="2"/>
      <c r="J4" s="4">
        <v>62.127000000000002</v>
      </c>
    </row>
    <row r="5" spans="1:10" ht="15.75" thickBot="1" x14ac:dyDescent="0.3">
      <c r="A5" s="2">
        <v>1</v>
      </c>
      <c r="B5" s="2" t="s">
        <v>205</v>
      </c>
      <c r="C5" s="2">
        <v>2</v>
      </c>
      <c r="D5">
        <v>5</v>
      </c>
      <c r="E5" s="2">
        <v>10937</v>
      </c>
      <c r="F5" s="2" t="s">
        <v>207</v>
      </c>
      <c r="G5" s="2" t="s">
        <v>180</v>
      </c>
      <c r="H5" s="2">
        <v>63.875</v>
      </c>
      <c r="I5" s="2">
        <v>10</v>
      </c>
      <c r="J5" s="4">
        <v>73.875</v>
      </c>
    </row>
    <row r="6" spans="1:10" ht="15.75" thickBot="1" x14ac:dyDescent="0.3">
      <c r="A6" s="2">
        <v>26</v>
      </c>
      <c r="B6" s="2" t="s">
        <v>160</v>
      </c>
      <c r="C6" s="2">
        <v>4</v>
      </c>
      <c r="D6">
        <v>10</v>
      </c>
      <c r="E6" s="2">
        <v>10358</v>
      </c>
      <c r="F6" s="2" t="s">
        <v>241</v>
      </c>
      <c r="G6" s="2" t="s">
        <v>242</v>
      </c>
      <c r="H6" s="2">
        <v>97.010999999999996</v>
      </c>
      <c r="I6" s="2"/>
      <c r="J6" s="4">
        <v>97.010999999999996</v>
      </c>
    </row>
    <row r="7" spans="1:10" ht="15.75" thickBot="1" x14ac:dyDescent="0.3">
      <c r="A7" s="2">
        <v>10</v>
      </c>
      <c r="B7" s="2" t="s">
        <v>45</v>
      </c>
      <c r="C7" s="2">
        <v>36</v>
      </c>
      <c r="D7">
        <f>18*5</f>
        <v>90</v>
      </c>
      <c r="E7" s="2">
        <v>9311</v>
      </c>
      <c r="F7" s="2" t="s">
        <v>21</v>
      </c>
      <c r="G7" s="2" t="s">
        <v>22</v>
      </c>
      <c r="H7" s="2">
        <v>62.671999999999997</v>
      </c>
      <c r="I7" s="2">
        <v>10</v>
      </c>
      <c r="J7" s="4">
        <v>72.671999999999997</v>
      </c>
    </row>
    <row r="8" spans="1:10" ht="15.75" thickBot="1" x14ac:dyDescent="0.3">
      <c r="A8" s="1">
        <v>17</v>
      </c>
      <c r="B8" s="1" t="s">
        <v>64</v>
      </c>
      <c r="C8" s="1">
        <v>22</v>
      </c>
      <c r="D8">
        <f>11*5</f>
        <v>55</v>
      </c>
      <c r="E8" s="1">
        <v>12777</v>
      </c>
      <c r="F8" s="1" t="s">
        <v>173</v>
      </c>
      <c r="G8" s="1" t="s">
        <v>194</v>
      </c>
      <c r="H8" s="1">
        <v>74.441999999999993</v>
      </c>
      <c r="I8" s="1">
        <v>5</v>
      </c>
      <c r="J8" s="3">
        <v>79.441999999999993</v>
      </c>
    </row>
    <row r="9" spans="1:10" ht="26.25" thickBot="1" x14ac:dyDescent="0.3">
      <c r="A9" s="1">
        <v>13</v>
      </c>
      <c r="B9" s="1" t="s">
        <v>27</v>
      </c>
      <c r="C9" s="1">
        <v>30</v>
      </c>
      <c r="D9">
        <f>15*5</f>
        <v>75</v>
      </c>
      <c r="E9" s="1">
        <v>14210</v>
      </c>
      <c r="F9" s="1" t="s">
        <v>107</v>
      </c>
      <c r="G9" s="1" t="s">
        <v>108</v>
      </c>
      <c r="H9" s="1">
        <v>71.356999999999999</v>
      </c>
      <c r="I9" s="1">
        <v>5</v>
      </c>
      <c r="J9" s="3">
        <v>76.356999999999999</v>
      </c>
    </row>
    <row r="10" spans="1:10" ht="15.75" thickBot="1" x14ac:dyDescent="0.3">
      <c r="A10" s="1">
        <v>3</v>
      </c>
      <c r="B10" s="1" t="s">
        <v>42</v>
      </c>
      <c r="C10" s="1">
        <v>50</v>
      </c>
      <c r="D10">
        <f>25*5</f>
        <v>125</v>
      </c>
      <c r="E10" s="1">
        <v>8340</v>
      </c>
      <c r="F10" s="1" t="s">
        <v>220</v>
      </c>
      <c r="G10" s="1" t="s">
        <v>221</v>
      </c>
      <c r="H10" s="1">
        <v>64.683999999999997</v>
      </c>
      <c r="I10" s="1"/>
      <c r="J10" s="3">
        <v>64.683999999999997</v>
      </c>
    </row>
    <row r="11" spans="1:10" ht="15.75" thickBot="1" x14ac:dyDescent="0.3">
      <c r="A11" s="1">
        <v>1</v>
      </c>
      <c r="B11" s="1" t="s">
        <v>39</v>
      </c>
      <c r="C11" s="1">
        <v>54</v>
      </c>
      <c r="D11">
        <f>(27*5)</f>
        <v>135</v>
      </c>
      <c r="E11" s="1">
        <v>9299</v>
      </c>
      <c r="F11" s="1" t="s">
        <v>114</v>
      </c>
      <c r="G11" s="1" t="s">
        <v>87</v>
      </c>
      <c r="H11" s="1">
        <v>58.896999999999998</v>
      </c>
      <c r="I11" s="1"/>
      <c r="J11" s="3">
        <v>58.896999999999998</v>
      </c>
    </row>
    <row r="12" spans="1:10" ht="15.75" thickBot="1" x14ac:dyDescent="0.3">
      <c r="A12" s="1">
        <v>9</v>
      </c>
      <c r="B12" s="1" t="s">
        <v>53</v>
      </c>
      <c r="C12" s="1">
        <v>38</v>
      </c>
      <c r="D12">
        <f>19*5</f>
        <v>95</v>
      </c>
      <c r="E12" s="1">
        <v>16068</v>
      </c>
      <c r="F12" s="1" t="s">
        <v>86</v>
      </c>
      <c r="G12" s="1" t="s">
        <v>87</v>
      </c>
      <c r="H12" s="1">
        <v>72.626999999999995</v>
      </c>
      <c r="I12" s="1"/>
      <c r="J12" s="3">
        <v>72.626999999999995</v>
      </c>
    </row>
    <row r="13" spans="1:10" ht="15.75" thickBot="1" x14ac:dyDescent="0.3">
      <c r="A13" s="2">
        <v>22</v>
      </c>
      <c r="B13" s="2" t="s">
        <v>64</v>
      </c>
      <c r="C13" s="2">
        <v>12</v>
      </c>
      <c r="D13">
        <v>30</v>
      </c>
      <c r="E13" s="2">
        <v>15532</v>
      </c>
      <c r="F13" s="2" t="s">
        <v>73</v>
      </c>
      <c r="G13" s="2" t="s">
        <v>74</v>
      </c>
      <c r="H13" s="2">
        <v>72.626000000000005</v>
      </c>
      <c r="I13" s="2">
        <v>15</v>
      </c>
      <c r="J13" s="4">
        <v>87.626000000000005</v>
      </c>
    </row>
    <row r="14" spans="1:10" ht="15.75" thickBot="1" x14ac:dyDescent="0.3">
      <c r="A14" s="2">
        <v>8</v>
      </c>
      <c r="B14" s="2" t="s">
        <v>15</v>
      </c>
      <c r="C14" s="2">
        <v>40</v>
      </c>
      <c r="D14">
        <f>20*5</f>
        <v>100</v>
      </c>
      <c r="E14" s="2">
        <v>12486</v>
      </c>
      <c r="F14" s="2" t="s">
        <v>37</v>
      </c>
      <c r="G14" s="2" t="s">
        <v>38</v>
      </c>
      <c r="H14" s="2">
        <v>70.045000000000002</v>
      </c>
      <c r="I14" s="2"/>
      <c r="J14" s="4">
        <v>70.045000000000002</v>
      </c>
    </row>
    <row r="15" spans="1:10" ht="15.75" thickBot="1" x14ac:dyDescent="0.3">
      <c r="A15" s="2">
        <v>12</v>
      </c>
      <c r="B15" s="2" t="s">
        <v>39</v>
      </c>
      <c r="C15" s="2">
        <v>32</v>
      </c>
      <c r="D15">
        <f>16*5</f>
        <v>80</v>
      </c>
      <c r="E15" s="2">
        <v>9619</v>
      </c>
      <c r="F15" s="2" t="s">
        <v>40</v>
      </c>
      <c r="G15" s="2" t="s">
        <v>41</v>
      </c>
      <c r="H15" s="2">
        <v>64.813999999999993</v>
      </c>
      <c r="I15" s="2">
        <v>10</v>
      </c>
      <c r="J15" s="4">
        <v>74.813999999999993</v>
      </c>
    </row>
    <row r="16" spans="1:10" ht="15.75" thickBot="1" x14ac:dyDescent="0.3">
      <c r="A16" s="1">
        <v>11</v>
      </c>
      <c r="B16" s="1" t="s">
        <v>45</v>
      </c>
      <c r="C16" s="1">
        <v>34</v>
      </c>
      <c r="D16">
        <f>17*5</f>
        <v>85</v>
      </c>
      <c r="E16" s="1">
        <v>1031</v>
      </c>
      <c r="F16" s="1" t="s">
        <v>46</v>
      </c>
      <c r="G16" s="1" t="s">
        <v>47</v>
      </c>
      <c r="H16" s="1">
        <v>69.001000000000005</v>
      </c>
      <c r="I16" s="1">
        <v>5</v>
      </c>
      <c r="J16" s="3">
        <v>74.001000000000005</v>
      </c>
    </row>
    <row r="17" spans="1:10" ht="15.75" thickBot="1" x14ac:dyDescent="0.3">
      <c r="A17" s="1">
        <v>7</v>
      </c>
      <c r="B17" s="1" t="s">
        <v>5</v>
      </c>
      <c r="C17" s="1">
        <v>42</v>
      </c>
      <c r="D17">
        <f>21*5</f>
        <v>105</v>
      </c>
      <c r="E17" s="1">
        <v>11601</v>
      </c>
      <c r="F17" s="1" t="s">
        <v>10</v>
      </c>
      <c r="G17" s="1" t="s">
        <v>11</v>
      </c>
      <c r="H17" s="1">
        <v>58.527000000000001</v>
      </c>
      <c r="I17" s="1">
        <v>10</v>
      </c>
      <c r="J17" s="3">
        <v>68.527000000000001</v>
      </c>
    </row>
    <row r="18" spans="1:10" ht="15.75" thickBot="1" x14ac:dyDescent="0.3">
      <c r="A18" s="1">
        <v>15</v>
      </c>
      <c r="B18" s="1" t="s">
        <v>18</v>
      </c>
      <c r="C18" s="1">
        <v>26</v>
      </c>
      <c r="D18">
        <f>13*5</f>
        <v>65</v>
      </c>
      <c r="E18" s="1">
        <v>11638</v>
      </c>
      <c r="F18" s="1" t="s">
        <v>95</v>
      </c>
      <c r="G18" s="1" t="s">
        <v>11</v>
      </c>
      <c r="H18" s="1">
        <v>63.155000000000001</v>
      </c>
      <c r="I18" s="1">
        <v>15</v>
      </c>
      <c r="J18" s="3">
        <v>78.155000000000001</v>
      </c>
    </row>
    <row r="19" spans="1:10" ht="15.75" thickBot="1" x14ac:dyDescent="0.3">
      <c r="A19" s="1">
        <v>23</v>
      </c>
      <c r="B19" s="1" t="s">
        <v>27</v>
      </c>
      <c r="C19" s="1">
        <v>10</v>
      </c>
      <c r="D19">
        <v>25</v>
      </c>
      <c r="E19" s="1">
        <v>11639</v>
      </c>
      <c r="F19" s="1" t="s">
        <v>115</v>
      </c>
      <c r="G19" s="1" t="s">
        <v>11</v>
      </c>
      <c r="H19" s="1">
        <v>67.965000000000003</v>
      </c>
      <c r="I19" s="1">
        <v>20</v>
      </c>
      <c r="J19" s="3">
        <v>87.965000000000003</v>
      </c>
    </row>
    <row r="20" spans="1:10" ht="15.75" thickBot="1" x14ac:dyDescent="0.3">
      <c r="A20" s="2">
        <v>6</v>
      </c>
      <c r="B20" s="2" t="s">
        <v>12</v>
      </c>
      <c r="C20" s="2">
        <v>44</v>
      </c>
      <c r="D20">
        <f>22*5</f>
        <v>110</v>
      </c>
      <c r="E20" s="2">
        <v>9848</v>
      </c>
      <c r="F20" s="2" t="s">
        <v>35</v>
      </c>
      <c r="G20" s="2" t="s">
        <v>36</v>
      </c>
      <c r="H20" s="2">
        <v>67.864999999999995</v>
      </c>
      <c r="I20" s="2"/>
      <c r="J20" s="4">
        <v>67.864999999999995</v>
      </c>
    </row>
    <row r="21" spans="1:10" ht="15.75" thickBot="1" x14ac:dyDescent="0.3">
      <c r="A21" s="2">
        <v>18</v>
      </c>
      <c r="B21" s="2" t="s">
        <v>133</v>
      </c>
      <c r="C21" s="2">
        <v>20</v>
      </c>
      <c r="D21">
        <f>10*5</f>
        <v>50</v>
      </c>
      <c r="E21" s="2">
        <v>13412</v>
      </c>
      <c r="F21" s="2" t="s">
        <v>139</v>
      </c>
      <c r="G21" s="2" t="s">
        <v>140</v>
      </c>
      <c r="H21" s="2">
        <v>81.694000000000003</v>
      </c>
      <c r="I21" s="2"/>
      <c r="J21" s="4">
        <v>81.694000000000003</v>
      </c>
    </row>
    <row r="22" spans="1:10" ht="15.75" thickBot="1" x14ac:dyDescent="0.3">
      <c r="A22" s="1">
        <v>5</v>
      </c>
      <c r="B22" s="1" t="s">
        <v>15</v>
      </c>
      <c r="C22" s="1">
        <v>46</v>
      </c>
      <c r="D22">
        <f>23*5</f>
        <v>115</v>
      </c>
      <c r="E22" s="1">
        <v>10514</v>
      </c>
      <c r="F22" s="1" t="s">
        <v>116</v>
      </c>
      <c r="G22" s="1" t="s">
        <v>20</v>
      </c>
      <c r="H22" s="1">
        <v>61.932000000000002</v>
      </c>
      <c r="I22" s="1">
        <v>5</v>
      </c>
      <c r="J22" s="3">
        <v>66.932000000000002</v>
      </c>
    </row>
    <row r="23" spans="1:10" ht="15.75" thickBot="1" x14ac:dyDescent="0.3">
      <c r="A23" s="1">
        <v>21</v>
      </c>
      <c r="B23" s="1" t="s">
        <v>18</v>
      </c>
      <c r="C23" s="1">
        <v>14</v>
      </c>
      <c r="D23">
        <v>35</v>
      </c>
      <c r="E23" s="1">
        <v>8328</v>
      </c>
      <c r="F23" s="1" t="s">
        <v>19</v>
      </c>
      <c r="G23" s="1" t="s">
        <v>20</v>
      </c>
      <c r="H23" s="1">
        <v>75.204999999999998</v>
      </c>
      <c r="I23" s="1">
        <v>10</v>
      </c>
      <c r="J23" s="3">
        <v>85.204999999999998</v>
      </c>
    </row>
    <row r="24" spans="1:10" ht="26.25" thickBot="1" x14ac:dyDescent="0.3">
      <c r="A24" s="1">
        <v>27</v>
      </c>
      <c r="B24" s="1" t="s">
        <v>133</v>
      </c>
      <c r="C24" s="1">
        <v>2</v>
      </c>
      <c r="D24">
        <v>5</v>
      </c>
      <c r="E24" s="1">
        <v>10063</v>
      </c>
      <c r="F24" s="1" t="s">
        <v>200</v>
      </c>
      <c r="G24" s="1" t="s">
        <v>201</v>
      </c>
      <c r="H24" s="1">
        <v>88.653000000000006</v>
      </c>
      <c r="I24" s="1">
        <v>20</v>
      </c>
      <c r="J24" s="3">
        <v>108.65300000000001</v>
      </c>
    </row>
    <row r="25" spans="1:10" ht="15.75" thickBot="1" x14ac:dyDescent="0.3">
      <c r="A25" s="1">
        <v>25</v>
      </c>
      <c r="B25" s="1" t="s">
        <v>102</v>
      </c>
      <c r="C25" s="1">
        <v>6</v>
      </c>
      <c r="D25">
        <v>15</v>
      </c>
      <c r="E25" s="1">
        <v>254</v>
      </c>
      <c r="F25" s="1" t="s">
        <v>297</v>
      </c>
      <c r="G25" s="1" t="s">
        <v>298</v>
      </c>
      <c r="H25" s="1">
        <v>76.094999999999999</v>
      </c>
      <c r="I25" s="1">
        <v>15</v>
      </c>
      <c r="J25" s="3">
        <v>91.094999999999999</v>
      </c>
    </row>
    <row r="26" spans="1:10" ht="15.75" thickBot="1" x14ac:dyDescent="0.3">
      <c r="A26" s="2">
        <v>24</v>
      </c>
      <c r="B26" s="2" t="s">
        <v>53</v>
      </c>
      <c r="C26" s="2">
        <v>8</v>
      </c>
      <c r="D26">
        <v>20</v>
      </c>
      <c r="E26" s="2">
        <v>9422</v>
      </c>
      <c r="F26" s="2" t="s">
        <v>295</v>
      </c>
      <c r="G26" s="2" t="s">
        <v>296</v>
      </c>
      <c r="H26" s="2">
        <v>70.712999999999994</v>
      </c>
      <c r="I26" s="2">
        <v>20</v>
      </c>
      <c r="J26" s="4">
        <v>90.712999999999994</v>
      </c>
    </row>
    <row r="27" spans="1:10" ht="15.75" thickBot="1" x14ac:dyDescent="0.3">
      <c r="A27" s="1">
        <v>19</v>
      </c>
      <c r="B27" s="1" t="s">
        <v>64</v>
      </c>
      <c r="C27" s="1">
        <v>18</v>
      </c>
      <c r="D27">
        <f>9*5</f>
        <v>45</v>
      </c>
      <c r="E27" s="1">
        <v>5396</v>
      </c>
      <c r="F27" s="1" t="s">
        <v>65</v>
      </c>
      <c r="G27" s="1" t="s">
        <v>66</v>
      </c>
      <c r="H27" s="1">
        <v>77.156999999999996</v>
      </c>
      <c r="I27" s="1">
        <v>5</v>
      </c>
      <c r="J27" s="3">
        <v>82.156999999999996</v>
      </c>
    </row>
    <row r="28" spans="1:10" ht="15.75" thickBot="1" x14ac:dyDescent="0.3">
      <c r="A28" s="2">
        <v>14</v>
      </c>
      <c r="B28" s="2" t="s">
        <v>30</v>
      </c>
      <c r="C28" s="2">
        <v>28</v>
      </c>
      <c r="D28">
        <f>14*5</f>
        <v>70</v>
      </c>
      <c r="E28" s="2">
        <v>3293</v>
      </c>
      <c r="F28" s="2" t="s">
        <v>31</v>
      </c>
      <c r="G28" s="2" t="s">
        <v>32</v>
      </c>
      <c r="H28" s="2">
        <v>57.33</v>
      </c>
      <c r="I28" s="2">
        <v>20</v>
      </c>
      <c r="J28" s="4">
        <v>77.33</v>
      </c>
    </row>
    <row r="29" spans="1:10" ht="15.75" thickBot="1" x14ac:dyDescent="0.3">
      <c r="A29" s="5">
        <v>16</v>
      </c>
      <c r="B29" s="5" t="s">
        <v>136</v>
      </c>
      <c r="C29" s="5">
        <v>24</v>
      </c>
      <c r="D29">
        <f>12*5</f>
        <v>60</v>
      </c>
      <c r="E29" s="5">
        <v>7082</v>
      </c>
      <c r="F29" s="5" t="s">
        <v>224</v>
      </c>
      <c r="G29" s="5" t="s">
        <v>225</v>
      </c>
      <c r="H29" s="5">
        <v>79.363</v>
      </c>
      <c r="I29" s="5"/>
      <c r="J29" s="6">
        <v>79.363</v>
      </c>
    </row>
  </sheetData>
  <autoFilter ref="A1:J1">
    <sortState ref="A2:J29">
      <sortCondition ref="G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34" workbookViewId="0">
      <selection activeCell="D33" sqref="D33"/>
    </sheetView>
  </sheetViews>
  <sheetFormatPr defaultRowHeight="15" x14ac:dyDescent="0.25"/>
  <sheetData>
    <row r="1" spans="1:10" ht="39" thickBot="1" x14ac:dyDescent="0.3">
      <c r="A1" s="17" t="s">
        <v>0</v>
      </c>
      <c r="B1" s="17" t="s">
        <v>1</v>
      </c>
      <c r="C1" s="17" t="s">
        <v>233</v>
      </c>
      <c r="D1" s="17" t="s">
        <v>290</v>
      </c>
      <c r="E1" s="17" t="s">
        <v>2</v>
      </c>
      <c r="F1" s="17" t="s">
        <v>3</v>
      </c>
      <c r="G1" s="17" t="s">
        <v>4</v>
      </c>
      <c r="H1" s="17" t="s">
        <v>234</v>
      </c>
      <c r="I1" s="17" t="s">
        <v>235</v>
      </c>
      <c r="J1" s="18" t="s">
        <v>236</v>
      </c>
    </row>
    <row r="2" spans="1:10" ht="15.75" thickBot="1" x14ac:dyDescent="0.3">
      <c r="A2" s="34">
        <v>23</v>
      </c>
      <c r="B2" s="1" t="s">
        <v>15</v>
      </c>
      <c r="C2" s="1">
        <v>114</v>
      </c>
      <c r="D2" s="1">
        <v>114</v>
      </c>
      <c r="E2" s="1">
        <v>11653</v>
      </c>
      <c r="F2" s="1" t="s">
        <v>25</v>
      </c>
      <c r="G2" s="1" t="s">
        <v>26</v>
      </c>
      <c r="H2" s="1">
        <v>90.986999999999995</v>
      </c>
      <c r="I2" s="1"/>
      <c r="J2" s="1">
        <v>90.986999999999995</v>
      </c>
    </row>
    <row r="3" spans="1:10" ht="15.75" thickBot="1" x14ac:dyDescent="0.3">
      <c r="A3" s="1">
        <v>33</v>
      </c>
      <c r="B3" s="1" t="s">
        <v>12</v>
      </c>
      <c r="C3" s="1">
        <v>84</v>
      </c>
      <c r="D3" s="1">
        <v>84</v>
      </c>
      <c r="E3" s="1">
        <v>11655</v>
      </c>
      <c r="F3" s="1" t="s">
        <v>84</v>
      </c>
      <c r="G3" s="1" t="s">
        <v>26</v>
      </c>
      <c r="H3" s="1">
        <v>87.741</v>
      </c>
      <c r="I3" s="1">
        <v>15</v>
      </c>
      <c r="J3" s="3">
        <v>102.741</v>
      </c>
    </row>
    <row r="4" spans="1:10" ht="15.75" thickBot="1" x14ac:dyDescent="0.3">
      <c r="A4" s="1">
        <v>29</v>
      </c>
      <c r="B4" s="1" t="s">
        <v>15</v>
      </c>
      <c r="C4" s="1">
        <v>96</v>
      </c>
      <c r="D4" s="1">
        <v>96</v>
      </c>
      <c r="E4" s="1">
        <v>7168</v>
      </c>
      <c r="F4" s="1" t="s">
        <v>202</v>
      </c>
      <c r="G4" s="1" t="s">
        <v>203</v>
      </c>
      <c r="H4" s="1">
        <v>98.900999999999996</v>
      </c>
      <c r="I4" s="1"/>
      <c r="J4" s="3">
        <v>98.900999999999996</v>
      </c>
    </row>
    <row r="5" spans="1:10" ht="15.75" thickBot="1" x14ac:dyDescent="0.3">
      <c r="A5" s="2">
        <v>32</v>
      </c>
      <c r="B5" s="2" t="s">
        <v>64</v>
      </c>
      <c r="C5" s="2">
        <v>87</v>
      </c>
      <c r="D5" s="2">
        <v>87</v>
      </c>
      <c r="E5" s="2">
        <v>13068</v>
      </c>
      <c r="F5" s="2" t="s">
        <v>293</v>
      </c>
      <c r="G5" s="2" t="s">
        <v>294</v>
      </c>
      <c r="H5" s="2">
        <v>92.215999999999994</v>
      </c>
      <c r="I5" s="2">
        <v>10</v>
      </c>
      <c r="J5" s="4">
        <v>102.21599999999999</v>
      </c>
    </row>
    <row r="6" spans="1:10" ht="15.75" thickBot="1" x14ac:dyDescent="0.3">
      <c r="A6" s="2">
        <v>14</v>
      </c>
      <c r="B6" s="2" t="s">
        <v>12</v>
      </c>
      <c r="C6" s="2">
        <v>141</v>
      </c>
      <c r="D6" s="2">
        <v>141</v>
      </c>
      <c r="E6" s="2">
        <v>3302</v>
      </c>
      <c r="F6" s="2" t="s">
        <v>247</v>
      </c>
      <c r="G6" s="2" t="s">
        <v>299</v>
      </c>
      <c r="H6" s="2">
        <v>84.962000000000003</v>
      </c>
      <c r="I6" s="2"/>
      <c r="J6" s="4">
        <v>84.962000000000003</v>
      </c>
    </row>
    <row r="7" spans="1:10" ht="15.75" thickBot="1" x14ac:dyDescent="0.3">
      <c r="A7" s="1">
        <v>11</v>
      </c>
      <c r="B7" s="1" t="s">
        <v>18</v>
      </c>
      <c r="C7" s="1">
        <v>150</v>
      </c>
      <c r="D7" s="1">
        <v>150</v>
      </c>
      <c r="E7" s="1">
        <v>10118</v>
      </c>
      <c r="F7" s="1" t="s">
        <v>177</v>
      </c>
      <c r="G7" s="1" t="s">
        <v>178</v>
      </c>
      <c r="H7" s="1">
        <v>83.65</v>
      </c>
      <c r="I7" s="1"/>
      <c r="J7" s="3">
        <v>83.65</v>
      </c>
    </row>
    <row r="8" spans="1:10" ht="15.75" thickBot="1" x14ac:dyDescent="0.3">
      <c r="A8" s="1">
        <v>43</v>
      </c>
      <c r="B8" s="1" t="s">
        <v>67</v>
      </c>
      <c r="C8" s="1">
        <v>54</v>
      </c>
      <c r="D8" s="1">
        <v>54</v>
      </c>
      <c r="E8" s="1">
        <v>3854</v>
      </c>
      <c r="F8" s="1" t="s">
        <v>65</v>
      </c>
      <c r="G8" s="1" t="s">
        <v>130</v>
      </c>
      <c r="H8" s="1">
        <v>100.788</v>
      </c>
      <c r="I8" s="1">
        <v>10</v>
      </c>
      <c r="J8" s="3">
        <v>110.788</v>
      </c>
    </row>
    <row r="9" spans="1:10" ht="15.75" thickBot="1" x14ac:dyDescent="0.3">
      <c r="A9" s="2">
        <v>46</v>
      </c>
      <c r="B9" s="2" t="s">
        <v>27</v>
      </c>
      <c r="C9" s="2">
        <v>45</v>
      </c>
      <c r="D9" s="2">
        <v>45</v>
      </c>
      <c r="E9" s="2">
        <v>9626</v>
      </c>
      <c r="F9" s="2" t="s">
        <v>195</v>
      </c>
      <c r="G9" s="2" t="s">
        <v>196</v>
      </c>
      <c r="H9" s="2">
        <v>110.193</v>
      </c>
      <c r="I9" s="2">
        <v>5</v>
      </c>
      <c r="J9" s="4">
        <v>115.193</v>
      </c>
    </row>
    <row r="10" spans="1:10" ht="15.75" thickBot="1" x14ac:dyDescent="0.3">
      <c r="A10" s="1">
        <v>27</v>
      </c>
      <c r="B10" s="1" t="s">
        <v>85</v>
      </c>
      <c r="C10" s="1">
        <v>102</v>
      </c>
      <c r="D10" s="1">
        <v>102</v>
      </c>
      <c r="E10" s="1">
        <v>15552</v>
      </c>
      <c r="F10" s="1" t="s">
        <v>187</v>
      </c>
      <c r="G10" s="1" t="s">
        <v>188</v>
      </c>
      <c r="H10" s="1">
        <v>86.418999999999997</v>
      </c>
      <c r="I10" s="1">
        <v>10</v>
      </c>
      <c r="J10" s="3">
        <v>96.418999999999997</v>
      </c>
    </row>
    <row r="11" spans="1:10" ht="15.75" thickBot="1" x14ac:dyDescent="0.3">
      <c r="A11" s="2">
        <v>56</v>
      </c>
      <c r="B11" s="2" t="s">
        <v>160</v>
      </c>
      <c r="C11" s="2">
        <v>15</v>
      </c>
      <c r="D11" s="2">
        <v>15</v>
      </c>
      <c r="E11" s="2">
        <v>348</v>
      </c>
      <c r="F11" s="2" t="s">
        <v>287</v>
      </c>
      <c r="G11" s="2" t="s">
        <v>288</v>
      </c>
      <c r="H11" s="2">
        <v>150.44300000000001</v>
      </c>
      <c r="I11" s="2">
        <v>20</v>
      </c>
      <c r="J11" s="4">
        <v>170.44300000000001</v>
      </c>
    </row>
    <row r="12" spans="1:10" ht="15.75" thickBot="1" x14ac:dyDescent="0.3">
      <c r="A12" s="1">
        <v>53</v>
      </c>
      <c r="B12" s="1" t="s">
        <v>133</v>
      </c>
      <c r="C12" s="1">
        <v>24</v>
      </c>
      <c r="D12" s="1">
        <v>24</v>
      </c>
      <c r="E12" s="1">
        <v>7036</v>
      </c>
      <c r="F12" s="1" t="s">
        <v>309</v>
      </c>
      <c r="G12" s="1" t="s">
        <v>310</v>
      </c>
      <c r="H12" s="1">
        <v>121.46899999999999</v>
      </c>
      <c r="I12" s="1">
        <v>35</v>
      </c>
      <c r="J12" s="3">
        <v>156.46899999999999</v>
      </c>
    </row>
    <row r="13" spans="1:10" ht="15.75" thickBot="1" x14ac:dyDescent="0.3">
      <c r="A13" s="1">
        <v>3</v>
      </c>
      <c r="B13" s="1" t="s">
        <v>71</v>
      </c>
      <c r="C13" s="1">
        <v>174</v>
      </c>
      <c r="D13" s="1">
        <v>174</v>
      </c>
      <c r="E13" s="1">
        <v>1726</v>
      </c>
      <c r="F13" s="1" t="s">
        <v>23</v>
      </c>
      <c r="G13" s="1" t="s">
        <v>72</v>
      </c>
      <c r="H13" s="1">
        <v>74.596999999999994</v>
      </c>
      <c r="I13" s="1"/>
      <c r="J13" s="3">
        <v>74.596999999999994</v>
      </c>
    </row>
    <row r="14" spans="1:10" ht="15.75" thickBot="1" x14ac:dyDescent="0.3">
      <c r="A14" s="2">
        <v>8</v>
      </c>
      <c r="B14" s="2" t="s">
        <v>18</v>
      </c>
      <c r="C14" s="2">
        <v>159</v>
      </c>
      <c r="D14" s="2">
        <v>159</v>
      </c>
      <c r="E14" s="2">
        <v>8892</v>
      </c>
      <c r="F14" s="2" t="s">
        <v>179</v>
      </c>
      <c r="G14" s="2" t="s">
        <v>180</v>
      </c>
      <c r="H14" s="2">
        <v>76.052999999999997</v>
      </c>
      <c r="I14" s="2">
        <v>5</v>
      </c>
      <c r="J14" s="4">
        <v>81.052999999999997</v>
      </c>
    </row>
    <row r="15" spans="1:10" ht="15.75" thickBot="1" x14ac:dyDescent="0.3">
      <c r="A15" s="1">
        <v>1</v>
      </c>
      <c r="B15" s="1" t="s">
        <v>205</v>
      </c>
      <c r="C15" s="1">
        <v>6</v>
      </c>
      <c r="D15" s="1">
        <v>6</v>
      </c>
      <c r="E15" s="1">
        <v>10937</v>
      </c>
      <c r="F15" s="1" t="s">
        <v>207</v>
      </c>
      <c r="G15" s="1" t="s">
        <v>180</v>
      </c>
      <c r="H15" s="1">
        <v>86.777000000000001</v>
      </c>
      <c r="I15" s="1"/>
      <c r="J15" s="3">
        <v>86.777000000000001</v>
      </c>
    </row>
    <row r="16" spans="1:10" ht="15.75" thickBot="1" x14ac:dyDescent="0.3">
      <c r="A16" s="1">
        <v>9</v>
      </c>
      <c r="B16" s="1" t="s">
        <v>45</v>
      </c>
      <c r="C16" s="1">
        <v>156</v>
      </c>
      <c r="D16" s="1">
        <v>156</v>
      </c>
      <c r="E16" s="1">
        <v>6888</v>
      </c>
      <c r="F16" s="1" t="s">
        <v>209</v>
      </c>
      <c r="G16" s="1" t="s">
        <v>244</v>
      </c>
      <c r="H16" s="1">
        <v>82.135999999999996</v>
      </c>
      <c r="I16" s="1"/>
      <c r="J16" s="3">
        <v>82.135999999999996</v>
      </c>
    </row>
    <row r="17" spans="1:10" ht="15.75" thickBot="1" x14ac:dyDescent="0.3">
      <c r="A17" s="2">
        <v>42</v>
      </c>
      <c r="B17" s="2" t="s">
        <v>15</v>
      </c>
      <c r="C17" s="2">
        <v>57</v>
      </c>
      <c r="D17" s="2">
        <v>57</v>
      </c>
      <c r="E17" s="2">
        <v>6887</v>
      </c>
      <c r="F17" s="2" t="s">
        <v>240</v>
      </c>
      <c r="G17" s="2" t="s">
        <v>244</v>
      </c>
      <c r="H17" s="2">
        <v>94.769000000000005</v>
      </c>
      <c r="I17" s="2">
        <v>15</v>
      </c>
      <c r="J17" s="4">
        <v>109.76900000000001</v>
      </c>
    </row>
    <row r="18" spans="1:10" ht="15.75" thickBot="1" x14ac:dyDescent="0.3">
      <c r="A18" s="2">
        <v>34</v>
      </c>
      <c r="B18" s="2" t="s">
        <v>160</v>
      </c>
      <c r="C18" s="2">
        <v>81</v>
      </c>
      <c r="D18" s="2">
        <v>81</v>
      </c>
      <c r="E18" s="2">
        <v>14256</v>
      </c>
      <c r="F18" s="2" t="s">
        <v>161</v>
      </c>
      <c r="G18" s="2" t="s">
        <v>162</v>
      </c>
      <c r="H18" s="2">
        <v>104.804</v>
      </c>
      <c r="I18" s="2"/>
      <c r="J18" s="4">
        <v>104.804</v>
      </c>
    </row>
    <row r="19" spans="1:10" ht="15.75" thickBot="1" x14ac:dyDescent="0.3">
      <c r="A19" s="1">
        <v>59</v>
      </c>
      <c r="B19" s="1" t="s">
        <v>133</v>
      </c>
      <c r="C19" s="1">
        <v>6</v>
      </c>
      <c r="D19" s="1">
        <v>6</v>
      </c>
      <c r="E19" s="1">
        <v>10358</v>
      </c>
      <c r="F19" s="1" t="s">
        <v>241</v>
      </c>
      <c r="G19" s="1" t="s">
        <v>242</v>
      </c>
      <c r="H19" s="1">
        <v>174.78299999999999</v>
      </c>
      <c r="I19" s="1">
        <v>25</v>
      </c>
      <c r="J19" s="3">
        <v>199.78299999999999</v>
      </c>
    </row>
    <row r="20" spans="1:10" ht="15.75" thickBot="1" x14ac:dyDescent="0.3">
      <c r="A20" s="1">
        <v>37</v>
      </c>
      <c r="B20" s="1" t="s">
        <v>27</v>
      </c>
      <c r="C20" s="1">
        <v>72</v>
      </c>
      <c r="D20" s="1">
        <v>72</v>
      </c>
      <c r="E20" s="1">
        <v>15100</v>
      </c>
      <c r="F20" s="1" t="s">
        <v>109</v>
      </c>
      <c r="G20" s="1" t="s">
        <v>110</v>
      </c>
      <c r="H20" s="1">
        <v>87.393000000000001</v>
      </c>
      <c r="I20" s="1">
        <v>20</v>
      </c>
      <c r="J20" s="3">
        <v>107.393</v>
      </c>
    </row>
    <row r="21" spans="1:10" ht="15.75" thickBot="1" x14ac:dyDescent="0.3">
      <c r="A21" s="1">
        <v>17</v>
      </c>
      <c r="B21" s="1" t="s">
        <v>45</v>
      </c>
      <c r="C21" s="1">
        <v>132</v>
      </c>
      <c r="D21" s="1">
        <v>132</v>
      </c>
      <c r="E21" s="1">
        <v>9311</v>
      </c>
      <c r="F21" s="1" t="s">
        <v>21</v>
      </c>
      <c r="G21" s="1" t="s">
        <v>22</v>
      </c>
      <c r="H21" s="1">
        <v>81.295000000000002</v>
      </c>
      <c r="I21" s="1">
        <v>5</v>
      </c>
      <c r="J21" s="3">
        <v>86.295000000000002</v>
      </c>
    </row>
    <row r="22" spans="1:10" ht="26.25" thickBot="1" x14ac:dyDescent="0.3">
      <c r="A22" s="2">
        <v>36</v>
      </c>
      <c r="B22" s="2" t="s">
        <v>27</v>
      </c>
      <c r="C22" s="2">
        <v>75</v>
      </c>
      <c r="D22" s="2">
        <v>75</v>
      </c>
      <c r="E22" s="2">
        <v>14210</v>
      </c>
      <c r="F22" s="2" t="s">
        <v>107</v>
      </c>
      <c r="G22" s="2" t="s">
        <v>108</v>
      </c>
      <c r="H22" s="2">
        <v>85.405000000000001</v>
      </c>
      <c r="I22" s="2">
        <v>20</v>
      </c>
      <c r="J22" s="4">
        <v>105.405</v>
      </c>
    </row>
    <row r="23" spans="1:10" ht="15.75" thickBot="1" x14ac:dyDescent="0.3">
      <c r="A23" s="1">
        <v>21</v>
      </c>
      <c r="B23" s="1" t="s">
        <v>42</v>
      </c>
      <c r="C23" s="1">
        <v>120</v>
      </c>
      <c r="D23" s="1">
        <v>120</v>
      </c>
      <c r="E23" s="1">
        <v>8340</v>
      </c>
      <c r="F23" s="1" t="s">
        <v>220</v>
      </c>
      <c r="G23" s="1" t="s">
        <v>221</v>
      </c>
      <c r="H23" s="1">
        <v>82.444999999999993</v>
      </c>
      <c r="I23" s="1">
        <v>5</v>
      </c>
      <c r="J23" s="3">
        <v>87.444999999999993</v>
      </c>
    </row>
    <row r="24" spans="1:10" ht="15.75" thickBot="1" x14ac:dyDescent="0.3">
      <c r="A24" s="2">
        <v>26</v>
      </c>
      <c r="B24" s="2" t="s">
        <v>136</v>
      </c>
      <c r="C24" s="2">
        <v>105</v>
      </c>
      <c r="D24" s="2">
        <v>105</v>
      </c>
      <c r="E24" s="2">
        <v>277</v>
      </c>
      <c r="F24" s="2" t="s">
        <v>301</v>
      </c>
      <c r="G24" s="2" t="s">
        <v>302</v>
      </c>
      <c r="H24" s="2">
        <v>93.685000000000002</v>
      </c>
      <c r="I24" s="2"/>
      <c r="J24" s="4">
        <v>93.685000000000002</v>
      </c>
    </row>
    <row r="25" spans="1:10" ht="15.75" thickBot="1" x14ac:dyDescent="0.3">
      <c r="A25" s="2">
        <v>20</v>
      </c>
      <c r="B25" s="2" t="s">
        <v>53</v>
      </c>
      <c r="C25" s="2">
        <v>123</v>
      </c>
      <c r="D25" s="2">
        <v>123</v>
      </c>
      <c r="E25" s="2">
        <v>16068</v>
      </c>
      <c r="F25" s="2" t="s">
        <v>86</v>
      </c>
      <c r="G25" s="2" t="s">
        <v>87</v>
      </c>
      <c r="H25" s="2">
        <v>82.388999999999996</v>
      </c>
      <c r="I25" s="2">
        <v>5</v>
      </c>
      <c r="J25" s="4">
        <v>87.388999999999996</v>
      </c>
    </row>
    <row r="26" spans="1:10" ht="15.75" thickBot="1" x14ac:dyDescent="0.3">
      <c r="A26" s="1">
        <v>25</v>
      </c>
      <c r="B26" s="1" t="s">
        <v>39</v>
      </c>
      <c r="C26" s="1">
        <v>108</v>
      </c>
      <c r="D26" s="1">
        <v>108</v>
      </c>
      <c r="E26" s="1">
        <v>9299</v>
      </c>
      <c r="F26" s="1" t="s">
        <v>114</v>
      </c>
      <c r="G26" s="1" t="s">
        <v>87</v>
      </c>
      <c r="H26" s="1">
        <v>71.510000000000005</v>
      </c>
      <c r="I26" s="1">
        <v>20</v>
      </c>
      <c r="J26" s="3">
        <v>91.51</v>
      </c>
    </row>
    <row r="27" spans="1:10" ht="15.75" thickBot="1" x14ac:dyDescent="0.3">
      <c r="A27" s="2">
        <v>24</v>
      </c>
      <c r="B27" s="2" t="s">
        <v>64</v>
      </c>
      <c r="C27" s="2">
        <v>111</v>
      </c>
      <c r="D27" s="2">
        <v>111</v>
      </c>
      <c r="E27" s="2">
        <v>15532</v>
      </c>
      <c r="F27" s="2" t="s">
        <v>73</v>
      </c>
      <c r="G27" s="2" t="s">
        <v>74</v>
      </c>
      <c r="H27" s="2">
        <v>91.415000000000006</v>
      </c>
      <c r="I27" s="2"/>
      <c r="J27" s="4">
        <v>91.415000000000006</v>
      </c>
    </row>
    <row r="28" spans="1:10" ht="15.75" thickBot="1" x14ac:dyDescent="0.3">
      <c r="A28" s="2">
        <v>54</v>
      </c>
      <c r="B28" s="2" t="s">
        <v>160</v>
      </c>
      <c r="C28" s="2">
        <v>21</v>
      </c>
      <c r="D28" s="2">
        <v>21</v>
      </c>
      <c r="E28" s="2">
        <v>16072</v>
      </c>
      <c r="F28" s="2" t="s">
        <v>311</v>
      </c>
      <c r="G28" s="2" t="s">
        <v>312</v>
      </c>
      <c r="H28" s="2">
        <v>124.943</v>
      </c>
      <c r="I28" s="2">
        <v>40</v>
      </c>
      <c r="J28" s="4">
        <v>164.94300000000001</v>
      </c>
    </row>
    <row r="29" spans="1:10" ht="15.75" thickBot="1" x14ac:dyDescent="0.3">
      <c r="A29" s="2">
        <v>18</v>
      </c>
      <c r="B29" s="2" t="s">
        <v>42</v>
      </c>
      <c r="C29" s="2">
        <v>129</v>
      </c>
      <c r="D29" s="2">
        <v>129</v>
      </c>
      <c r="E29" s="2">
        <v>4060</v>
      </c>
      <c r="F29" s="2" t="s">
        <v>88</v>
      </c>
      <c r="G29" s="2" t="s">
        <v>300</v>
      </c>
      <c r="H29" s="2">
        <v>86.724000000000004</v>
      </c>
      <c r="I29" s="2"/>
      <c r="J29" s="4">
        <v>86.724000000000004</v>
      </c>
    </row>
    <row r="30" spans="1:10" ht="15.75" thickBot="1" x14ac:dyDescent="0.3">
      <c r="A30" s="1">
        <v>47</v>
      </c>
      <c r="B30" s="1" t="s">
        <v>45</v>
      </c>
      <c r="C30" s="1">
        <v>42</v>
      </c>
      <c r="D30" s="1">
        <v>42</v>
      </c>
      <c r="E30" s="1">
        <v>8070</v>
      </c>
      <c r="F30" s="1" t="s">
        <v>305</v>
      </c>
      <c r="G30" s="1" t="s">
        <v>306</v>
      </c>
      <c r="H30" s="1">
        <v>117.58499999999999</v>
      </c>
      <c r="I30" s="1"/>
      <c r="J30" s="3">
        <v>117.58499999999999</v>
      </c>
    </row>
    <row r="31" spans="1:10" ht="15.75" thickBot="1" x14ac:dyDescent="0.3">
      <c r="A31" s="2">
        <v>60</v>
      </c>
      <c r="B31" s="2" t="s">
        <v>143</v>
      </c>
      <c r="C31" s="2">
        <v>3</v>
      </c>
      <c r="D31" s="2">
        <v>3</v>
      </c>
      <c r="E31" s="2">
        <v>12338</v>
      </c>
      <c r="F31" s="2" t="s">
        <v>315</v>
      </c>
      <c r="G31" s="2" t="s">
        <v>316</v>
      </c>
      <c r="H31" s="2">
        <v>171.24100000000001</v>
      </c>
      <c r="I31" s="2">
        <v>45</v>
      </c>
      <c r="J31" s="4">
        <v>216.24100000000001</v>
      </c>
    </row>
    <row r="32" spans="1:10" ht="15.75" thickBot="1" x14ac:dyDescent="0.3">
      <c r="A32" s="2">
        <v>38</v>
      </c>
      <c r="B32" s="2" t="s">
        <v>136</v>
      </c>
      <c r="C32" s="2">
        <v>69</v>
      </c>
      <c r="D32" s="2">
        <v>69</v>
      </c>
      <c r="E32" s="2">
        <v>2667</v>
      </c>
      <c r="F32" s="2" t="s">
        <v>303</v>
      </c>
      <c r="G32" s="2" t="s">
        <v>304</v>
      </c>
      <c r="H32" s="2">
        <v>103.205</v>
      </c>
      <c r="I32" s="2">
        <v>5</v>
      </c>
      <c r="J32" s="4">
        <v>108.205</v>
      </c>
    </row>
    <row r="33" spans="1:10" ht="15.75" thickBot="1" x14ac:dyDescent="0.3">
      <c r="A33" s="2">
        <v>44</v>
      </c>
      <c r="B33" s="2" t="s">
        <v>45</v>
      </c>
      <c r="C33" s="2">
        <v>51</v>
      </c>
      <c r="D33" s="2">
        <v>51</v>
      </c>
      <c r="E33" s="2">
        <v>9437</v>
      </c>
      <c r="F33" s="2" t="s">
        <v>252</v>
      </c>
      <c r="G33" s="2" t="s">
        <v>246</v>
      </c>
      <c r="H33" s="2">
        <v>77.69</v>
      </c>
      <c r="I33" s="2">
        <v>35</v>
      </c>
      <c r="J33" s="4">
        <v>112.69</v>
      </c>
    </row>
    <row r="34" spans="1:10" ht="15.75" thickBot="1" x14ac:dyDescent="0.3">
      <c r="A34" s="1">
        <v>45</v>
      </c>
      <c r="B34" s="1" t="s">
        <v>15</v>
      </c>
      <c r="C34" s="1">
        <v>48</v>
      </c>
      <c r="D34" s="1">
        <v>48</v>
      </c>
      <c r="E34" s="1">
        <v>9438</v>
      </c>
      <c r="F34" s="1" t="s">
        <v>245</v>
      </c>
      <c r="G34" s="1" t="s">
        <v>246</v>
      </c>
      <c r="H34" s="1">
        <v>88.921000000000006</v>
      </c>
      <c r="I34" s="1">
        <v>25</v>
      </c>
      <c r="J34" s="3">
        <v>113.92100000000001</v>
      </c>
    </row>
    <row r="35" spans="1:10" ht="15.75" thickBot="1" x14ac:dyDescent="0.3">
      <c r="A35" s="2">
        <v>4</v>
      </c>
      <c r="B35" s="2" t="s">
        <v>39</v>
      </c>
      <c r="C35" s="2">
        <v>171</v>
      </c>
      <c r="D35" s="2">
        <v>171</v>
      </c>
      <c r="E35" s="2">
        <v>9619</v>
      </c>
      <c r="F35" s="2" t="s">
        <v>40</v>
      </c>
      <c r="G35" s="2" t="s">
        <v>41</v>
      </c>
      <c r="H35" s="2">
        <v>75.293999999999997</v>
      </c>
      <c r="I35" s="2"/>
      <c r="J35" s="4">
        <v>75.293999999999997</v>
      </c>
    </row>
    <row r="36" spans="1:10" ht="15.75" thickBot="1" x14ac:dyDescent="0.3">
      <c r="A36" s="2">
        <v>28</v>
      </c>
      <c r="B36" s="2" t="s">
        <v>45</v>
      </c>
      <c r="C36" s="2">
        <v>99</v>
      </c>
      <c r="D36" s="2">
        <v>99</v>
      </c>
      <c r="E36" s="2">
        <v>1031</v>
      </c>
      <c r="F36" s="2" t="s">
        <v>46</v>
      </c>
      <c r="G36" s="2" t="s">
        <v>47</v>
      </c>
      <c r="H36" s="2">
        <v>92.177000000000007</v>
      </c>
      <c r="I36" s="2">
        <v>5</v>
      </c>
      <c r="J36" s="4">
        <v>97.177000000000007</v>
      </c>
    </row>
    <row r="37" spans="1:10" ht="15.75" thickBot="1" x14ac:dyDescent="0.3">
      <c r="A37" s="2">
        <v>2</v>
      </c>
      <c r="B37" s="2" t="s">
        <v>30</v>
      </c>
      <c r="C37" s="2">
        <v>177</v>
      </c>
      <c r="D37" s="2">
        <v>177</v>
      </c>
      <c r="E37" s="2">
        <v>12968</v>
      </c>
      <c r="F37" s="2" t="s">
        <v>272</v>
      </c>
      <c r="G37" s="2" t="s">
        <v>270</v>
      </c>
      <c r="H37" s="2">
        <v>74.146000000000001</v>
      </c>
      <c r="I37" s="2"/>
      <c r="J37" s="4">
        <v>74.146000000000001</v>
      </c>
    </row>
    <row r="38" spans="1:10" ht="15.75" thickBot="1" x14ac:dyDescent="0.3">
      <c r="A38" s="1">
        <v>13</v>
      </c>
      <c r="B38" s="1" t="s">
        <v>18</v>
      </c>
      <c r="C38" s="1">
        <v>144</v>
      </c>
      <c r="D38" s="1">
        <v>144</v>
      </c>
      <c r="E38" s="1">
        <v>12970</v>
      </c>
      <c r="F38" s="1" t="s">
        <v>277</v>
      </c>
      <c r="G38" s="1" t="s">
        <v>270</v>
      </c>
      <c r="H38" s="1">
        <v>73.742999999999995</v>
      </c>
      <c r="I38" s="1">
        <v>10</v>
      </c>
      <c r="J38" s="3">
        <v>83.742999999999995</v>
      </c>
    </row>
    <row r="39" spans="1:10" ht="15.75" thickBot="1" x14ac:dyDescent="0.3">
      <c r="A39" s="1">
        <v>15</v>
      </c>
      <c r="B39" s="1" t="s">
        <v>170</v>
      </c>
      <c r="C39" s="1">
        <v>138</v>
      </c>
      <c r="D39" s="1">
        <v>138</v>
      </c>
      <c r="E39" s="1">
        <v>12972</v>
      </c>
      <c r="F39" s="1" t="s">
        <v>269</v>
      </c>
      <c r="G39" s="1" t="s">
        <v>270</v>
      </c>
      <c r="H39" s="1">
        <v>75.399000000000001</v>
      </c>
      <c r="I39" s="1">
        <v>10</v>
      </c>
      <c r="J39" s="3">
        <v>85.399000000000001</v>
      </c>
    </row>
    <row r="40" spans="1:10" ht="15.75" thickBot="1" x14ac:dyDescent="0.3">
      <c r="A40" s="2">
        <v>52</v>
      </c>
      <c r="B40" s="2" t="s">
        <v>64</v>
      </c>
      <c r="C40" s="2">
        <v>27</v>
      </c>
      <c r="D40" s="2">
        <v>27</v>
      </c>
      <c r="E40" s="2">
        <v>12969</v>
      </c>
      <c r="F40" s="2" t="s">
        <v>285</v>
      </c>
      <c r="G40" s="2" t="s">
        <v>270</v>
      </c>
      <c r="H40" s="2">
        <v>123.199</v>
      </c>
      <c r="I40" s="2">
        <v>20</v>
      </c>
      <c r="J40" s="4">
        <v>143.19900000000001</v>
      </c>
    </row>
    <row r="41" spans="1:10" ht="15.75" thickBot="1" x14ac:dyDescent="0.3">
      <c r="A41" s="1">
        <v>7</v>
      </c>
      <c r="B41" s="1" t="s">
        <v>45</v>
      </c>
      <c r="C41" s="1">
        <v>162</v>
      </c>
      <c r="D41" s="1">
        <v>162</v>
      </c>
      <c r="E41" s="1">
        <v>3248</v>
      </c>
      <c r="F41" s="1" t="s">
        <v>209</v>
      </c>
      <c r="G41" s="1" t="s">
        <v>271</v>
      </c>
      <c r="H41" s="1">
        <v>80.542000000000002</v>
      </c>
      <c r="I41" s="1"/>
      <c r="J41" s="3">
        <v>80.542000000000002</v>
      </c>
    </row>
    <row r="42" spans="1:10" ht="15.75" thickBot="1" x14ac:dyDescent="0.3">
      <c r="A42" s="2">
        <v>12</v>
      </c>
      <c r="B42" s="2" t="s">
        <v>102</v>
      </c>
      <c r="C42" s="2">
        <v>147</v>
      </c>
      <c r="D42" s="2">
        <v>147</v>
      </c>
      <c r="E42" s="2">
        <v>3249</v>
      </c>
      <c r="F42" s="2" t="s">
        <v>279</v>
      </c>
      <c r="G42" s="2" t="s">
        <v>271</v>
      </c>
      <c r="H42" s="2">
        <v>83.715999999999994</v>
      </c>
      <c r="I42" s="2"/>
      <c r="J42" s="4">
        <v>83.715999999999994</v>
      </c>
    </row>
    <row r="43" spans="1:10" ht="15.75" thickBot="1" x14ac:dyDescent="0.3">
      <c r="A43" s="2">
        <v>6</v>
      </c>
      <c r="B43" s="2" t="s">
        <v>5</v>
      </c>
      <c r="C43" s="2">
        <v>165</v>
      </c>
      <c r="D43" s="2">
        <v>165</v>
      </c>
      <c r="E43" s="2">
        <v>11601</v>
      </c>
      <c r="F43" s="2" t="s">
        <v>10</v>
      </c>
      <c r="G43" s="2" t="s">
        <v>11</v>
      </c>
      <c r="H43" s="2">
        <v>80.427999999999997</v>
      </c>
      <c r="I43" s="2"/>
      <c r="J43" s="4">
        <v>80.427999999999997</v>
      </c>
    </row>
    <row r="44" spans="1:10" ht="15.75" thickBot="1" x14ac:dyDescent="0.3">
      <c r="A44" s="2">
        <v>10</v>
      </c>
      <c r="B44" s="2" t="s">
        <v>27</v>
      </c>
      <c r="C44" s="2">
        <v>153</v>
      </c>
      <c r="D44" s="2">
        <v>153</v>
      </c>
      <c r="E44" s="2">
        <v>11639</v>
      </c>
      <c r="F44" s="2" t="s">
        <v>115</v>
      </c>
      <c r="G44" s="2" t="s">
        <v>11</v>
      </c>
      <c r="H44" s="2">
        <v>82.186000000000007</v>
      </c>
      <c r="I44" s="2"/>
      <c r="J44" s="4">
        <v>82.186000000000007</v>
      </c>
    </row>
    <row r="45" spans="1:10" ht="15.75" thickBot="1" x14ac:dyDescent="0.3">
      <c r="A45" s="2">
        <v>16</v>
      </c>
      <c r="B45" s="2" t="s">
        <v>18</v>
      </c>
      <c r="C45" s="2">
        <v>135</v>
      </c>
      <c r="D45" s="2">
        <v>135</v>
      </c>
      <c r="E45" s="2">
        <v>11638</v>
      </c>
      <c r="F45" s="2" t="s">
        <v>95</v>
      </c>
      <c r="G45" s="2" t="s">
        <v>11</v>
      </c>
      <c r="H45" s="2">
        <v>75.430999999999997</v>
      </c>
      <c r="I45" s="2">
        <v>10</v>
      </c>
      <c r="J45" s="4">
        <v>85.430999999999997</v>
      </c>
    </row>
    <row r="46" spans="1:10" ht="15.75" thickBot="1" x14ac:dyDescent="0.3">
      <c r="A46" s="2">
        <v>2</v>
      </c>
      <c r="B46" s="2" t="s">
        <v>205</v>
      </c>
      <c r="C46" s="2">
        <v>3</v>
      </c>
      <c r="D46" s="2">
        <v>3</v>
      </c>
      <c r="E46" s="2">
        <v>16044</v>
      </c>
      <c r="F46" s="2" t="s">
        <v>317</v>
      </c>
      <c r="G46" s="2" t="s">
        <v>318</v>
      </c>
      <c r="H46" s="2">
        <v>125.229</v>
      </c>
      <c r="I46" s="2"/>
      <c r="J46" s="4">
        <v>125.229</v>
      </c>
    </row>
    <row r="47" spans="1:10" ht="15.75" thickBot="1" x14ac:dyDescent="0.3">
      <c r="A47" s="2">
        <v>50</v>
      </c>
      <c r="B47" s="2" t="s">
        <v>133</v>
      </c>
      <c r="C47" s="2">
        <v>33</v>
      </c>
      <c r="D47" s="2">
        <v>33</v>
      </c>
      <c r="E47" s="2">
        <v>13412</v>
      </c>
      <c r="F47" s="2" t="s">
        <v>139</v>
      </c>
      <c r="G47" s="2" t="s">
        <v>140</v>
      </c>
      <c r="H47" s="2">
        <v>113.205</v>
      </c>
      <c r="I47" s="2">
        <v>10</v>
      </c>
      <c r="J47" s="4">
        <v>123.205</v>
      </c>
    </row>
    <row r="48" spans="1:10" ht="26.25" thickBot="1" x14ac:dyDescent="0.3">
      <c r="A48" s="2">
        <v>22</v>
      </c>
      <c r="B48" s="2" t="s">
        <v>67</v>
      </c>
      <c r="C48" s="2">
        <v>117</v>
      </c>
      <c r="D48" s="2">
        <v>117</v>
      </c>
      <c r="E48" s="2">
        <v>15537</v>
      </c>
      <c r="F48" s="2" t="s">
        <v>273</v>
      </c>
      <c r="G48" s="2" t="s">
        <v>274</v>
      </c>
      <c r="H48" s="2">
        <v>75.277000000000001</v>
      </c>
      <c r="I48" s="2">
        <v>15</v>
      </c>
      <c r="J48" s="4">
        <v>90.277000000000001</v>
      </c>
    </row>
    <row r="49" spans="1:10" ht="15.75" thickBot="1" x14ac:dyDescent="0.3">
      <c r="A49" s="35">
        <v>1</v>
      </c>
      <c r="B49" s="1" t="s">
        <v>18</v>
      </c>
      <c r="C49" s="1">
        <v>180</v>
      </c>
      <c r="D49" s="1">
        <v>180</v>
      </c>
      <c r="E49" s="1">
        <v>8328</v>
      </c>
      <c r="F49" s="1" t="s">
        <v>19</v>
      </c>
      <c r="G49" s="1" t="s">
        <v>20</v>
      </c>
      <c r="H49" s="1">
        <v>73.855999999999995</v>
      </c>
      <c r="I49" s="1"/>
      <c r="J49" s="3">
        <v>73.855999999999995</v>
      </c>
    </row>
    <row r="50" spans="1:10" ht="15.75" thickBot="1" x14ac:dyDescent="0.3">
      <c r="A50" s="1">
        <v>41</v>
      </c>
      <c r="B50" s="1" t="s">
        <v>15</v>
      </c>
      <c r="C50" s="1">
        <v>60</v>
      </c>
      <c r="D50" s="1">
        <v>60</v>
      </c>
      <c r="E50" s="1">
        <v>10514</v>
      </c>
      <c r="F50" s="1" t="s">
        <v>116</v>
      </c>
      <c r="G50" s="1" t="s">
        <v>20</v>
      </c>
      <c r="H50" s="1">
        <v>84.575999999999993</v>
      </c>
      <c r="I50" s="1">
        <v>25</v>
      </c>
      <c r="J50" s="3">
        <v>109.57599999999999</v>
      </c>
    </row>
    <row r="51" spans="1:10" ht="26.25" thickBot="1" x14ac:dyDescent="0.3">
      <c r="A51" s="1">
        <v>51</v>
      </c>
      <c r="B51" s="1" t="s">
        <v>133</v>
      </c>
      <c r="C51" s="1">
        <v>30</v>
      </c>
      <c r="D51" s="1">
        <v>30</v>
      </c>
      <c r="E51" s="1">
        <v>10063</v>
      </c>
      <c r="F51" s="1" t="s">
        <v>200</v>
      </c>
      <c r="G51" s="1" t="s">
        <v>201</v>
      </c>
      <c r="H51" s="1">
        <v>121.01</v>
      </c>
      <c r="I51" s="1">
        <v>15</v>
      </c>
      <c r="J51" s="3">
        <v>136.01</v>
      </c>
    </row>
    <row r="52" spans="1:10" ht="15.75" thickBot="1" x14ac:dyDescent="0.3">
      <c r="A52" s="1">
        <v>57</v>
      </c>
      <c r="B52" s="1" t="s">
        <v>160</v>
      </c>
      <c r="C52" s="1">
        <v>12</v>
      </c>
      <c r="D52" s="1">
        <v>12</v>
      </c>
      <c r="E52" s="1">
        <v>10461</v>
      </c>
      <c r="F52" s="1" t="s">
        <v>164</v>
      </c>
      <c r="G52" s="1" t="s">
        <v>314</v>
      </c>
      <c r="H52" s="1">
        <v>143.696</v>
      </c>
      <c r="I52" s="1">
        <v>35</v>
      </c>
      <c r="J52" s="3">
        <v>178.696</v>
      </c>
    </row>
    <row r="53" spans="1:10" ht="15.75" thickBot="1" x14ac:dyDescent="0.3">
      <c r="A53" s="1">
        <v>35</v>
      </c>
      <c r="B53" s="1" t="s">
        <v>102</v>
      </c>
      <c r="C53" s="1">
        <v>78</v>
      </c>
      <c r="D53" s="1">
        <v>78</v>
      </c>
      <c r="E53" s="1">
        <v>254</v>
      </c>
      <c r="F53" s="1" t="s">
        <v>297</v>
      </c>
      <c r="G53" s="1" t="s">
        <v>298</v>
      </c>
      <c r="H53" s="1">
        <v>95.11</v>
      </c>
      <c r="I53" s="1">
        <v>10</v>
      </c>
      <c r="J53" s="3">
        <v>105.11</v>
      </c>
    </row>
    <row r="54" spans="1:10" ht="26.25" thickBot="1" x14ac:dyDescent="0.3">
      <c r="A54" s="1">
        <v>31</v>
      </c>
      <c r="B54" s="1" t="s">
        <v>42</v>
      </c>
      <c r="C54" s="1">
        <v>90</v>
      </c>
      <c r="D54" s="1">
        <v>90</v>
      </c>
      <c r="E54" s="1">
        <v>6397</v>
      </c>
      <c r="F54" s="1" t="s">
        <v>183</v>
      </c>
      <c r="G54" s="1" t="s">
        <v>184</v>
      </c>
      <c r="H54" s="1">
        <v>91.376999999999995</v>
      </c>
      <c r="I54" s="1">
        <v>10</v>
      </c>
      <c r="J54" s="3">
        <v>101.377</v>
      </c>
    </row>
    <row r="55" spans="1:10" ht="15.75" thickBot="1" x14ac:dyDescent="0.3">
      <c r="A55" s="1">
        <v>39</v>
      </c>
      <c r="B55" s="1" t="s">
        <v>85</v>
      </c>
      <c r="C55" s="1">
        <v>66</v>
      </c>
      <c r="D55" s="1">
        <v>66</v>
      </c>
      <c r="E55" s="1">
        <v>11465</v>
      </c>
      <c r="F55" s="1" t="s">
        <v>192</v>
      </c>
      <c r="G55" s="1" t="s">
        <v>193</v>
      </c>
      <c r="H55" s="1">
        <v>103.417</v>
      </c>
      <c r="I55" s="1">
        <v>5</v>
      </c>
      <c r="J55" s="3">
        <v>108.417</v>
      </c>
    </row>
    <row r="56" spans="1:10" ht="15.75" thickBot="1" x14ac:dyDescent="0.3">
      <c r="A56" s="1">
        <v>49</v>
      </c>
      <c r="B56" s="1" t="s">
        <v>27</v>
      </c>
      <c r="C56" s="1">
        <v>36</v>
      </c>
      <c r="D56" s="1">
        <v>36</v>
      </c>
      <c r="E56" s="1">
        <v>11139</v>
      </c>
      <c r="F56" s="1" t="s">
        <v>112</v>
      </c>
      <c r="G56" s="1" t="s">
        <v>113</v>
      </c>
      <c r="H56" s="1">
        <v>99.828999999999994</v>
      </c>
      <c r="I56" s="1">
        <v>20</v>
      </c>
      <c r="J56" s="3">
        <v>119.82899999999999</v>
      </c>
    </row>
    <row r="57" spans="1:10" ht="15.75" thickBot="1" x14ac:dyDescent="0.3">
      <c r="A57" s="1">
        <v>19</v>
      </c>
      <c r="B57" s="1" t="s">
        <v>12</v>
      </c>
      <c r="C57" s="1">
        <v>126</v>
      </c>
      <c r="D57" s="1">
        <v>126</v>
      </c>
      <c r="E57" s="1">
        <v>10189</v>
      </c>
      <c r="F57" s="1" t="s">
        <v>158</v>
      </c>
      <c r="G57" s="1" t="s">
        <v>159</v>
      </c>
      <c r="H57" s="1">
        <v>76.924999999999997</v>
      </c>
      <c r="I57" s="1">
        <v>10</v>
      </c>
      <c r="J57" s="3">
        <v>86.924999999999997</v>
      </c>
    </row>
    <row r="58" spans="1:10" ht="15.75" thickBot="1" x14ac:dyDescent="0.3">
      <c r="A58" s="2">
        <v>30</v>
      </c>
      <c r="B58" s="2" t="s">
        <v>64</v>
      </c>
      <c r="C58" s="2">
        <v>93</v>
      </c>
      <c r="D58" s="2">
        <v>93</v>
      </c>
      <c r="E58" s="2">
        <v>5396</v>
      </c>
      <c r="F58" s="2" t="s">
        <v>65</v>
      </c>
      <c r="G58" s="2" t="s">
        <v>66</v>
      </c>
      <c r="H58" s="2">
        <v>90.975999999999999</v>
      </c>
      <c r="I58" s="2">
        <v>10</v>
      </c>
      <c r="J58" s="4">
        <v>100.976</v>
      </c>
    </row>
    <row r="59" spans="1:10" ht="15.75" thickBot="1" x14ac:dyDescent="0.3">
      <c r="A59" s="2">
        <v>58</v>
      </c>
      <c r="B59" s="2" t="s">
        <v>45</v>
      </c>
      <c r="C59" s="2">
        <v>9</v>
      </c>
      <c r="D59" s="2">
        <v>9</v>
      </c>
      <c r="E59" s="2">
        <v>3294</v>
      </c>
      <c r="F59" s="2" t="s">
        <v>255</v>
      </c>
      <c r="G59" s="2" t="s">
        <v>32</v>
      </c>
      <c r="H59" s="2">
        <v>139.43100000000001</v>
      </c>
      <c r="I59" s="2">
        <v>50</v>
      </c>
      <c r="J59" s="4">
        <v>189.43100000000001</v>
      </c>
    </row>
    <row r="60" spans="1:10" ht="15.75" thickBot="1" x14ac:dyDescent="0.3">
      <c r="A60" s="2">
        <v>40</v>
      </c>
      <c r="B60" s="2" t="s">
        <v>136</v>
      </c>
      <c r="C60" s="2">
        <v>63</v>
      </c>
      <c r="D60" s="2">
        <v>63</v>
      </c>
      <c r="E60" s="2">
        <v>7082</v>
      </c>
      <c r="F60" s="2" t="s">
        <v>224</v>
      </c>
      <c r="G60" s="2" t="s">
        <v>225</v>
      </c>
      <c r="H60" s="2">
        <v>103.699</v>
      </c>
      <c r="I60" s="2">
        <v>5</v>
      </c>
      <c r="J60" s="4">
        <v>108.699</v>
      </c>
    </row>
    <row r="61" spans="1:10" ht="15.75" thickBot="1" x14ac:dyDescent="0.3">
      <c r="A61" s="1">
        <v>55</v>
      </c>
      <c r="B61" s="1" t="s">
        <v>160</v>
      </c>
      <c r="C61" s="1">
        <v>18</v>
      </c>
      <c r="D61" s="1">
        <v>18</v>
      </c>
      <c r="E61" s="1">
        <v>5160</v>
      </c>
      <c r="F61" s="1" t="s">
        <v>313</v>
      </c>
      <c r="G61" s="1" t="s">
        <v>100</v>
      </c>
      <c r="H61" s="1">
        <v>155.994</v>
      </c>
      <c r="I61" s="1">
        <v>10</v>
      </c>
      <c r="J61" s="3">
        <v>165.994</v>
      </c>
    </row>
    <row r="62" spans="1:10" ht="15.75" thickBot="1" x14ac:dyDescent="0.3">
      <c r="A62" s="2">
        <v>48</v>
      </c>
      <c r="B62" s="2" t="s">
        <v>64</v>
      </c>
      <c r="C62" s="2">
        <v>39</v>
      </c>
      <c r="D62" s="2">
        <v>39</v>
      </c>
      <c r="E62" s="2">
        <v>16451</v>
      </c>
      <c r="F62" s="2" t="s">
        <v>307</v>
      </c>
      <c r="G62" s="2" t="s">
        <v>308</v>
      </c>
      <c r="H62" s="2">
        <v>98.317999999999998</v>
      </c>
      <c r="I62" s="2">
        <v>20</v>
      </c>
      <c r="J62" s="4">
        <v>118.318</v>
      </c>
    </row>
    <row r="63" spans="1:10" ht="15.75" thickBot="1" x14ac:dyDescent="0.3">
      <c r="A63" s="7">
        <v>5</v>
      </c>
      <c r="B63" s="7" t="s">
        <v>45</v>
      </c>
      <c r="C63" s="7">
        <v>168</v>
      </c>
      <c r="D63" s="7">
        <v>168</v>
      </c>
      <c r="E63" s="7">
        <v>13079</v>
      </c>
      <c r="F63" s="7" t="s">
        <v>75</v>
      </c>
      <c r="G63" s="7" t="s">
        <v>76</v>
      </c>
      <c r="H63" s="7">
        <v>76.489000000000004</v>
      </c>
      <c r="I63" s="7"/>
      <c r="J63" s="8">
        <v>76.489000000000004</v>
      </c>
    </row>
  </sheetData>
  <autoFilter ref="A1:J1">
    <sortState ref="A2:J63">
      <sortCondition ref="G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D1" sqref="D1"/>
    </sheetView>
  </sheetViews>
  <sheetFormatPr defaultRowHeight="15" x14ac:dyDescent="0.25"/>
  <cols>
    <col min="1" max="1" width="3" bestFit="1" customWidth="1"/>
    <col min="2" max="2" width="5.42578125" bestFit="1" customWidth="1"/>
    <col min="3" max="3" width="9" bestFit="1" customWidth="1"/>
    <col min="4" max="4" width="17.5703125" bestFit="1" customWidth="1"/>
    <col min="5" max="5" width="6.140625" bestFit="1" customWidth="1"/>
    <col min="6" max="6" width="10.5703125" bestFit="1" customWidth="1"/>
    <col min="7" max="7" width="10.140625" bestFit="1" customWidth="1"/>
    <col min="8" max="8" width="6.5703125" bestFit="1" customWidth="1"/>
    <col min="9" max="9" width="3" bestFit="1" customWidth="1"/>
    <col min="10" max="10" width="6.5703125" bestFit="1" customWidth="1"/>
  </cols>
  <sheetData>
    <row r="1" spans="1:10" ht="15.75" thickBot="1" x14ac:dyDescent="0.3">
      <c r="A1" t="s">
        <v>0</v>
      </c>
      <c r="B1" t="s">
        <v>1</v>
      </c>
      <c r="C1" t="s">
        <v>228</v>
      </c>
      <c r="D1" t="s">
        <v>229</v>
      </c>
      <c r="E1" t="s">
        <v>2</v>
      </c>
      <c r="F1" t="s">
        <v>3</v>
      </c>
      <c r="G1" t="s">
        <v>4</v>
      </c>
    </row>
    <row r="2" spans="1:10" ht="15.75" thickBot="1" x14ac:dyDescent="0.3">
      <c r="A2" s="1">
        <v>1</v>
      </c>
      <c r="B2" s="1" t="s">
        <v>5</v>
      </c>
      <c r="C2" s="1">
        <v>285</v>
      </c>
      <c r="D2" s="1">
        <v>285</v>
      </c>
      <c r="E2" s="1">
        <v>1300</v>
      </c>
      <c r="F2" s="1" t="s">
        <v>6</v>
      </c>
      <c r="G2" s="1" t="s">
        <v>7</v>
      </c>
      <c r="H2" s="1"/>
      <c r="I2" s="1"/>
      <c r="J2" s="3"/>
    </row>
    <row r="3" spans="1:10" ht="15.75" thickBot="1" x14ac:dyDescent="0.3">
      <c r="A3" s="2">
        <v>2</v>
      </c>
      <c r="B3" s="2" t="s">
        <v>5</v>
      </c>
      <c r="C3" s="2">
        <v>280</v>
      </c>
      <c r="D3" s="2">
        <v>280</v>
      </c>
      <c r="E3" s="2">
        <v>87</v>
      </c>
      <c r="F3" s="2" t="s">
        <v>8</v>
      </c>
      <c r="G3" s="2" t="s">
        <v>9</v>
      </c>
      <c r="H3" s="2"/>
      <c r="I3" s="2"/>
      <c r="J3" s="4"/>
    </row>
    <row r="4" spans="1:10" ht="15.75" thickBot="1" x14ac:dyDescent="0.3">
      <c r="A4" s="9">
        <v>3</v>
      </c>
      <c r="B4" s="9" t="s">
        <v>5</v>
      </c>
      <c r="C4" s="9">
        <v>275</v>
      </c>
      <c r="D4" s="9">
        <v>275</v>
      </c>
      <c r="E4" s="9">
        <v>11601</v>
      </c>
      <c r="F4" s="9" t="s">
        <v>10</v>
      </c>
      <c r="G4" s="9" t="s">
        <v>11</v>
      </c>
      <c r="H4" s="1"/>
      <c r="I4" s="1"/>
      <c r="J4" s="3"/>
    </row>
    <row r="5" spans="1:10" ht="15.75" thickBot="1" x14ac:dyDescent="0.3">
      <c r="A5" s="2">
        <v>4</v>
      </c>
      <c r="B5" s="2" t="s">
        <v>12</v>
      </c>
      <c r="C5" s="2">
        <v>270</v>
      </c>
      <c r="D5" s="2">
        <v>270</v>
      </c>
      <c r="E5" s="2">
        <v>12436</v>
      </c>
      <c r="F5" s="2" t="s">
        <v>13</v>
      </c>
      <c r="G5" s="2" t="s">
        <v>14</v>
      </c>
      <c r="H5" s="2"/>
      <c r="I5" s="2"/>
      <c r="J5" s="4"/>
    </row>
    <row r="6" spans="1:10" ht="15.75" thickBot="1" x14ac:dyDescent="0.3">
      <c r="A6" s="9">
        <v>5</v>
      </c>
      <c r="B6" s="9" t="s">
        <v>15</v>
      </c>
      <c r="C6" s="9">
        <v>265</v>
      </c>
      <c r="D6" s="9">
        <v>265</v>
      </c>
      <c r="E6" s="9">
        <v>7778</v>
      </c>
      <c r="F6" s="9" t="s">
        <v>16</v>
      </c>
      <c r="G6" s="9" t="s">
        <v>17</v>
      </c>
      <c r="H6" s="1"/>
      <c r="I6" s="1"/>
      <c r="J6" s="3"/>
    </row>
    <row r="7" spans="1:10" ht="15.75" thickBot="1" x14ac:dyDescent="0.3">
      <c r="A7" s="9">
        <v>6</v>
      </c>
      <c r="B7" s="9" t="s">
        <v>18</v>
      </c>
      <c r="C7" s="9">
        <v>260</v>
      </c>
      <c r="D7" s="9">
        <v>260</v>
      </c>
      <c r="E7" s="9">
        <v>8328</v>
      </c>
      <c r="F7" s="9" t="s">
        <v>19</v>
      </c>
      <c r="G7" s="9" t="s">
        <v>20</v>
      </c>
      <c r="H7" s="2"/>
      <c r="I7" s="2"/>
      <c r="J7" s="4"/>
    </row>
    <row r="8" spans="1:10" ht="15.75" thickBot="1" x14ac:dyDescent="0.3">
      <c r="A8" s="9">
        <v>7</v>
      </c>
      <c r="B8" s="9" t="s">
        <v>12</v>
      </c>
      <c r="C8" s="9">
        <v>255</v>
      </c>
      <c r="D8" s="9">
        <v>255</v>
      </c>
      <c r="E8" s="9">
        <v>9311</v>
      </c>
      <c r="F8" s="9" t="s">
        <v>21</v>
      </c>
      <c r="G8" s="9" t="s">
        <v>22</v>
      </c>
      <c r="H8" s="1"/>
      <c r="I8" s="1"/>
      <c r="J8" s="3"/>
    </row>
    <row r="9" spans="1:10" ht="15.75" thickBot="1" x14ac:dyDescent="0.3">
      <c r="A9" s="2">
        <v>8</v>
      </c>
      <c r="B9" s="2" t="s">
        <v>12</v>
      </c>
      <c r="C9" s="2">
        <v>250</v>
      </c>
      <c r="D9" s="2">
        <v>250</v>
      </c>
      <c r="E9" s="2">
        <v>2397</v>
      </c>
      <c r="F9" s="2" t="s">
        <v>23</v>
      </c>
      <c r="G9" s="2" t="s">
        <v>24</v>
      </c>
      <c r="H9" s="2"/>
      <c r="I9" s="2"/>
      <c r="J9" s="4"/>
    </row>
    <row r="10" spans="1:10" ht="15.75" thickBot="1" x14ac:dyDescent="0.3">
      <c r="A10" s="1">
        <v>9</v>
      </c>
      <c r="B10" s="1" t="s">
        <v>15</v>
      </c>
      <c r="C10" s="1">
        <v>245</v>
      </c>
      <c r="D10" s="1">
        <v>245</v>
      </c>
      <c r="E10" s="1">
        <v>11653</v>
      </c>
      <c r="F10" s="1" t="s">
        <v>25</v>
      </c>
      <c r="G10" s="1" t="s">
        <v>26</v>
      </c>
      <c r="H10" s="1"/>
      <c r="I10" s="1"/>
      <c r="J10" s="3"/>
    </row>
    <row r="11" spans="1:10" ht="15.75" thickBot="1" x14ac:dyDescent="0.3">
      <c r="A11" s="9">
        <v>10</v>
      </c>
      <c r="B11" s="9" t="s">
        <v>27</v>
      </c>
      <c r="C11" s="9">
        <v>240</v>
      </c>
      <c r="D11" s="9">
        <v>240</v>
      </c>
      <c r="E11" s="9">
        <v>14209</v>
      </c>
      <c r="F11" s="9" t="s">
        <v>28</v>
      </c>
      <c r="G11" s="9" t="s">
        <v>29</v>
      </c>
      <c r="H11" s="2"/>
      <c r="I11" s="2"/>
      <c r="J11" s="4"/>
    </row>
    <row r="12" spans="1:10" ht="15.75" thickBot="1" x14ac:dyDescent="0.3">
      <c r="A12" s="1">
        <v>11</v>
      </c>
      <c r="B12" s="1" t="s">
        <v>30</v>
      </c>
      <c r="C12" s="1">
        <v>235</v>
      </c>
      <c r="D12" s="1">
        <v>235</v>
      </c>
      <c r="E12" s="1">
        <v>3293</v>
      </c>
      <c r="F12" s="1" t="s">
        <v>31</v>
      </c>
      <c r="G12" s="1" t="s">
        <v>32</v>
      </c>
      <c r="H12" s="1"/>
      <c r="I12" s="1"/>
      <c r="J12" s="3"/>
    </row>
    <row r="13" spans="1:10" ht="15.75" thickBot="1" x14ac:dyDescent="0.3">
      <c r="A13" s="9">
        <v>12</v>
      </c>
      <c r="B13" s="9" t="s">
        <v>5</v>
      </c>
      <c r="C13" s="9">
        <v>230</v>
      </c>
      <c r="D13" s="9">
        <v>230</v>
      </c>
      <c r="E13" s="9">
        <v>1409</v>
      </c>
      <c r="F13" s="9" t="s">
        <v>33</v>
      </c>
      <c r="G13" s="9" t="s">
        <v>34</v>
      </c>
      <c r="H13" s="2"/>
      <c r="I13" s="2"/>
      <c r="J13" s="4"/>
    </row>
    <row r="14" spans="1:10" ht="15.75" thickBot="1" x14ac:dyDescent="0.3">
      <c r="A14" s="9">
        <v>13</v>
      </c>
      <c r="B14" s="9" t="s">
        <v>12</v>
      </c>
      <c r="C14" s="9">
        <v>225</v>
      </c>
      <c r="D14" s="9">
        <v>225</v>
      </c>
      <c r="E14" s="9">
        <v>9848</v>
      </c>
      <c r="F14" s="9" t="s">
        <v>35</v>
      </c>
      <c r="G14" s="9" t="s">
        <v>36</v>
      </c>
      <c r="H14" s="1"/>
      <c r="I14" s="1"/>
      <c r="J14" s="3"/>
    </row>
    <row r="15" spans="1:10" ht="15.75" thickBot="1" x14ac:dyDescent="0.3">
      <c r="A15" s="9">
        <v>14</v>
      </c>
      <c r="B15" s="9" t="s">
        <v>15</v>
      </c>
      <c r="C15" s="9">
        <v>220</v>
      </c>
      <c r="D15" s="9">
        <v>220</v>
      </c>
      <c r="E15" s="9">
        <v>12486</v>
      </c>
      <c r="F15" s="9" t="s">
        <v>37</v>
      </c>
      <c r="G15" s="9" t="s">
        <v>38</v>
      </c>
      <c r="H15" s="2"/>
      <c r="I15" s="2"/>
      <c r="J15" s="4"/>
    </row>
    <row r="16" spans="1:10" ht="15.75" thickBot="1" x14ac:dyDescent="0.3">
      <c r="A16" s="9">
        <v>15</v>
      </c>
      <c r="B16" s="9" t="s">
        <v>39</v>
      </c>
      <c r="C16" s="9">
        <v>215</v>
      </c>
      <c r="D16" s="9">
        <v>215</v>
      </c>
      <c r="E16" s="9">
        <v>9619</v>
      </c>
      <c r="F16" s="9" t="s">
        <v>40</v>
      </c>
      <c r="G16" s="9" t="s">
        <v>41</v>
      </c>
      <c r="H16" s="1"/>
      <c r="I16" s="1"/>
      <c r="J16" s="3"/>
    </row>
    <row r="17" spans="1:10" ht="15.75" thickBot="1" x14ac:dyDescent="0.3">
      <c r="A17" s="9">
        <v>16</v>
      </c>
      <c r="B17" s="9" t="s">
        <v>42</v>
      </c>
      <c r="C17" s="9">
        <v>210</v>
      </c>
      <c r="D17" s="9">
        <v>210</v>
      </c>
      <c r="E17" s="9">
        <v>6899</v>
      </c>
      <c r="F17" s="9" t="s">
        <v>43</v>
      </c>
      <c r="G17" s="9" t="s">
        <v>44</v>
      </c>
      <c r="H17" s="2"/>
      <c r="I17" s="2"/>
      <c r="J17" s="4"/>
    </row>
    <row r="18" spans="1:10" ht="15.75" thickBot="1" x14ac:dyDescent="0.3">
      <c r="A18" s="9">
        <v>17</v>
      </c>
      <c r="B18" s="9" t="s">
        <v>45</v>
      </c>
      <c r="C18" s="9">
        <v>205</v>
      </c>
      <c r="D18" s="9">
        <v>205</v>
      </c>
      <c r="E18" s="9">
        <v>1031</v>
      </c>
      <c r="F18" s="9" t="s">
        <v>46</v>
      </c>
      <c r="G18" s="9" t="s">
        <v>47</v>
      </c>
      <c r="H18" s="1"/>
      <c r="I18" s="1"/>
      <c r="J18" s="3"/>
    </row>
    <row r="19" spans="1:10" ht="15.75" thickBot="1" x14ac:dyDescent="0.3">
      <c r="A19" s="2">
        <v>18</v>
      </c>
      <c r="B19" s="2" t="s">
        <v>48</v>
      </c>
      <c r="C19" s="2">
        <v>200</v>
      </c>
      <c r="D19" s="2">
        <v>200</v>
      </c>
      <c r="E19" s="2">
        <v>10271</v>
      </c>
      <c r="F19" s="2" t="s">
        <v>49</v>
      </c>
      <c r="G19" s="2" t="s">
        <v>50</v>
      </c>
      <c r="H19" s="2"/>
      <c r="I19" s="2"/>
      <c r="J19" s="4"/>
    </row>
    <row r="20" spans="1:10" ht="15.75" thickBot="1" x14ac:dyDescent="0.3">
      <c r="A20" s="1">
        <v>19</v>
      </c>
      <c r="B20" s="1" t="s">
        <v>18</v>
      </c>
      <c r="C20" s="1">
        <v>195</v>
      </c>
      <c r="D20" s="1">
        <v>195</v>
      </c>
      <c r="E20" s="1">
        <v>14778</v>
      </c>
      <c r="F20" s="1" t="s">
        <v>51</v>
      </c>
      <c r="G20" s="1" t="s">
        <v>52</v>
      </c>
      <c r="H20" s="1"/>
      <c r="I20" s="1"/>
      <c r="J20" s="3"/>
    </row>
    <row r="21" spans="1:10" ht="15.75" thickBot="1" x14ac:dyDescent="0.3">
      <c r="A21" s="2">
        <v>20</v>
      </c>
      <c r="B21" s="2" t="s">
        <v>53</v>
      </c>
      <c r="C21" s="2">
        <v>190</v>
      </c>
      <c r="D21" s="2">
        <v>190</v>
      </c>
      <c r="E21" s="2">
        <v>14944</v>
      </c>
      <c r="F21" s="2" t="s">
        <v>54</v>
      </c>
      <c r="G21" s="2" t="s">
        <v>55</v>
      </c>
      <c r="H21" s="2"/>
      <c r="I21" s="2"/>
      <c r="J21" s="4"/>
    </row>
    <row r="22" spans="1:10" ht="15.75" thickBot="1" x14ac:dyDescent="0.3">
      <c r="A22" s="1">
        <v>21</v>
      </c>
      <c r="B22" s="1" t="s">
        <v>39</v>
      </c>
      <c r="C22" s="1">
        <v>185</v>
      </c>
      <c r="D22" s="1">
        <v>185</v>
      </c>
      <c r="E22" s="1">
        <v>8379</v>
      </c>
      <c r="F22" s="1" t="s">
        <v>56</v>
      </c>
      <c r="G22" s="1" t="s">
        <v>57</v>
      </c>
      <c r="H22" s="1"/>
      <c r="I22" s="1"/>
      <c r="J22" s="3"/>
    </row>
    <row r="23" spans="1:10" ht="15.75" thickBot="1" x14ac:dyDescent="0.3">
      <c r="A23" s="2">
        <v>22</v>
      </c>
      <c r="B23" s="2" t="s">
        <v>42</v>
      </c>
      <c r="C23" s="2">
        <v>180</v>
      </c>
      <c r="D23" s="2">
        <v>180</v>
      </c>
      <c r="E23" s="2">
        <v>12653</v>
      </c>
      <c r="F23" s="2" t="s">
        <v>58</v>
      </c>
      <c r="G23" s="2" t="s">
        <v>59</v>
      </c>
      <c r="H23" s="2"/>
      <c r="I23" s="2"/>
      <c r="J23" s="4"/>
    </row>
    <row r="24" spans="1:10" ht="15.75" thickBot="1" x14ac:dyDescent="0.3">
      <c r="A24" s="1">
        <v>23</v>
      </c>
      <c r="B24" s="1" t="s">
        <v>15</v>
      </c>
      <c r="C24" s="1">
        <v>175</v>
      </c>
      <c r="D24" s="1">
        <v>175</v>
      </c>
      <c r="E24" s="1">
        <v>11147</v>
      </c>
      <c r="F24" s="1" t="s">
        <v>60</v>
      </c>
      <c r="G24" s="1" t="s">
        <v>61</v>
      </c>
      <c r="H24" s="1"/>
      <c r="I24" s="1"/>
      <c r="J24" s="3"/>
    </row>
    <row r="25" spans="1:10" ht="15.75" thickBot="1" x14ac:dyDescent="0.3">
      <c r="A25" s="9">
        <v>24</v>
      </c>
      <c r="B25" s="9" t="s">
        <v>15</v>
      </c>
      <c r="C25" s="9">
        <v>170</v>
      </c>
      <c r="D25" s="9">
        <v>170</v>
      </c>
      <c r="E25" s="9">
        <v>5863</v>
      </c>
      <c r="F25" s="9" t="s">
        <v>62</v>
      </c>
      <c r="G25" s="9" t="s">
        <v>63</v>
      </c>
      <c r="H25" s="2"/>
      <c r="I25" s="2"/>
      <c r="J25" s="4"/>
    </row>
    <row r="26" spans="1:10" ht="15.75" thickBot="1" x14ac:dyDescent="0.3">
      <c r="A26" s="9">
        <v>25</v>
      </c>
      <c r="B26" s="9" t="s">
        <v>64</v>
      </c>
      <c r="C26" s="9">
        <v>165</v>
      </c>
      <c r="D26" s="9">
        <v>165</v>
      </c>
      <c r="E26" s="9">
        <v>5396</v>
      </c>
      <c r="F26" s="9" t="s">
        <v>65</v>
      </c>
      <c r="G26" s="9" t="s">
        <v>66</v>
      </c>
      <c r="H26" s="1"/>
      <c r="I26" s="1"/>
      <c r="J26" s="3"/>
    </row>
    <row r="27" spans="1:10" ht="15.75" thickBot="1" x14ac:dyDescent="0.3">
      <c r="A27" s="2">
        <v>26</v>
      </c>
      <c r="B27" s="2" t="s">
        <v>67</v>
      </c>
      <c r="C27" s="2">
        <v>160</v>
      </c>
      <c r="D27" s="2">
        <v>160</v>
      </c>
      <c r="E27" s="2">
        <v>4641</v>
      </c>
      <c r="F27" s="2" t="s">
        <v>68</v>
      </c>
      <c r="G27" s="2" t="s">
        <v>50</v>
      </c>
      <c r="H27" s="2"/>
      <c r="I27" s="2"/>
      <c r="J27" s="4"/>
    </row>
    <row r="28" spans="1:10" ht="15.75" thickBot="1" x14ac:dyDescent="0.3">
      <c r="A28" s="1">
        <v>27</v>
      </c>
      <c r="B28" s="1" t="s">
        <v>45</v>
      </c>
      <c r="C28" s="1">
        <v>155</v>
      </c>
      <c r="D28" s="1">
        <v>155</v>
      </c>
      <c r="E28" s="1">
        <v>4359</v>
      </c>
      <c r="F28" s="1" t="s">
        <v>54</v>
      </c>
      <c r="G28" s="1" t="s">
        <v>69</v>
      </c>
      <c r="H28" s="1"/>
      <c r="I28" s="1"/>
      <c r="J28" s="3"/>
    </row>
    <row r="29" spans="1:10" ht="15.75" thickBot="1" x14ac:dyDescent="0.3">
      <c r="A29" s="2">
        <v>28</v>
      </c>
      <c r="B29" s="2" t="s">
        <v>27</v>
      </c>
      <c r="C29" s="2">
        <v>150</v>
      </c>
      <c r="D29" s="2">
        <v>150</v>
      </c>
      <c r="E29" s="2">
        <v>12438</v>
      </c>
      <c r="F29" s="2" t="s">
        <v>70</v>
      </c>
      <c r="G29" s="2" t="s">
        <v>14</v>
      </c>
      <c r="H29" s="2"/>
      <c r="I29" s="2"/>
      <c r="J29" s="4"/>
    </row>
    <row r="30" spans="1:10" ht="15.75" thickBot="1" x14ac:dyDescent="0.3">
      <c r="A30" s="9">
        <v>29</v>
      </c>
      <c r="B30" s="9" t="s">
        <v>71</v>
      </c>
      <c r="C30" s="9">
        <v>145</v>
      </c>
      <c r="D30" s="9">
        <v>145</v>
      </c>
      <c r="E30" s="9">
        <v>1726</v>
      </c>
      <c r="F30" s="9" t="s">
        <v>23</v>
      </c>
      <c r="G30" s="9" t="s">
        <v>72</v>
      </c>
      <c r="H30" s="1"/>
      <c r="I30" s="1"/>
      <c r="J30" s="3"/>
    </row>
    <row r="31" spans="1:10" ht="15.75" thickBot="1" x14ac:dyDescent="0.3">
      <c r="A31" s="2">
        <v>30</v>
      </c>
      <c r="B31" s="2" t="s">
        <v>64</v>
      </c>
      <c r="C31" s="2">
        <v>140</v>
      </c>
      <c r="D31" s="2">
        <v>140</v>
      </c>
      <c r="E31" s="2">
        <v>15532</v>
      </c>
      <c r="F31" s="2" t="s">
        <v>73</v>
      </c>
      <c r="G31" s="2" t="s">
        <v>74</v>
      </c>
      <c r="H31" s="2"/>
      <c r="I31" s="2"/>
      <c r="J31" s="4"/>
    </row>
    <row r="32" spans="1:10" ht="15.75" thickBot="1" x14ac:dyDescent="0.3">
      <c r="A32" s="1">
        <v>31</v>
      </c>
      <c r="B32" s="1" t="s">
        <v>45</v>
      </c>
      <c r="C32" s="1">
        <v>135</v>
      </c>
      <c r="D32" s="1">
        <v>135</v>
      </c>
      <c r="E32" s="1">
        <v>13079</v>
      </c>
      <c r="F32" s="1" t="s">
        <v>75</v>
      </c>
      <c r="G32" s="1" t="s">
        <v>76</v>
      </c>
      <c r="H32" s="1"/>
      <c r="I32" s="1"/>
      <c r="J32" s="3"/>
    </row>
    <row r="33" spans="1:10" ht="15.75" thickBot="1" x14ac:dyDescent="0.3">
      <c r="A33" s="9">
        <v>32</v>
      </c>
      <c r="B33" s="9" t="s">
        <v>53</v>
      </c>
      <c r="C33" s="9">
        <v>130</v>
      </c>
      <c r="D33" s="9">
        <v>130</v>
      </c>
      <c r="E33" s="9">
        <v>9263</v>
      </c>
      <c r="F33" s="9" t="s">
        <v>77</v>
      </c>
      <c r="G33" s="9" t="s">
        <v>78</v>
      </c>
      <c r="H33" s="2"/>
      <c r="I33" s="2"/>
      <c r="J33" s="4"/>
    </row>
    <row r="34" spans="1:10" ht="15.75" thickBot="1" x14ac:dyDescent="0.3">
      <c r="A34" s="9">
        <v>33</v>
      </c>
      <c r="B34" s="9" t="s">
        <v>15</v>
      </c>
      <c r="C34" s="9">
        <v>125</v>
      </c>
      <c r="D34" s="9">
        <v>125</v>
      </c>
      <c r="E34" s="9">
        <v>11</v>
      </c>
      <c r="F34" s="9" t="s">
        <v>79</v>
      </c>
      <c r="G34" s="9" t="s">
        <v>80</v>
      </c>
      <c r="H34" s="1"/>
      <c r="I34" s="1"/>
      <c r="J34" s="3"/>
    </row>
    <row r="35" spans="1:10" ht="15.75" thickBot="1" x14ac:dyDescent="0.3">
      <c r="A35" s="2">
        <v>34</v>
      </c>
      <c r="B35" s="2" t="s">
        <v>81</v>
      </c>
      <c r="C35" s="2">
        <v>120</v>
      </c>
      <c r="D35" s="2">
        <v>120</v>
      </c>
      <c r="E35" s="2">
        <v>12163</v>
      </c>
      <c r="F35" s="2" t="s">
        <v>82</v>
      </c>
      <c r="G35" s="2" t="s">
        <v>83</v>
      </c>
      <c r="H35" s="2"/>
      <c r="I35" s="2"/>
      <c r="J35" s="4"/>
    </row>
    <row r="36" spans="1:10" ht="15.75" thickBot="1" x14ac:dyDescent="0.3">
      <c r="A36" s="1">
        <v>35</v>
      </c>
      <c r="B36" s="1" t="s">
        <v>12</v>
      </c>
      <c r="C36" s="1">
        <v>115</v>
      </c>
      <c r="D36" s="1">
        <v>115</v>
      </c>
      <c r="E36" s="1">
        <v>11655</v>
      </c>
      <c r="F36" s="1" t="s">
        <v>84</v>
      </c>
      <c r="G36" s="1" t="s">
        <v>26</v>
      </c>
      <c r="H36" s="1"/>
      <c r="I36" s="1"/>
      <c r="J36" s="3"/>
    </row>
    <row r="37" spans="1:10" ht="15.75" thickBot="1" x14ac:dyDescent="0.3">
      <c r="A37" s="2">
        <v>36</v>
      </c>
      <c r="B37" s="2" t="s">
        <v>85</v>
      </c>
      <c r="C37" s="2">
        <v>110</v>
      </c>
      <c r="D37" s="2">
        <v>110</v>
      </c>
      <c r="E37" s="2">
        <v>16068</v>
      </c>
      <c r="F37" s="2" t="s">
        <v>86</v>
      </c>
      <c r="G37" s="2" t="s">
        <v>87</v>
      </c>
      <c r="H37" s="2"/>
      <c r="I37" s="2"/>
      <c r="J37" s="4"/>
    </row>
    <row r="38" spans="1:10" ht="15.75" thickBot="1" x14ac:dyDescent="0.3">
      <c r="A38" s="1">
        <v>37</v>
      </c>
      <c r="B38" s="1" t="s">
        <v>42</v>
      </c>
      <c r="C38" s="1">
        <v>105</v>
      </c>
      <c r="D38" s="1">
        <v>105</v>
      </c>
      <c r="E38" s="1">
        <v>7410</v>
      </c>
      <c r="F38" s="1" t="s">
        <v>88</v>
      </c>
      <c r="G38" s="1" t="s">
        <v>89</v>
      </c>
      <c r="H38" s="1"/>
      <c r="I38" s="1"/>
      <c r="J38" s="3"/>
    </row>
    <row r="39" spans="1:10" ht="15.75" thickBot="1" x14ac:dyDescent="0.3">
      <c r="A39" s="9">
        <v>38</v>
      </c>
      <c r="B39" s="9" t="s">
        <v>48</v>
      </c>
      <c r="C39" s="9">
        <v>100</v>
      </c>
      <c r="D39" s="9">
        <v>100</v>
      </c>
      <c r="E39" s="9">
        <v>1</v>
      </c>
      <c r="F39" s="9" t="s">
        <v>88</v>
      </c>
      <c r="G39" s="9" t="s">
        <v>80</v>
      </c>
      <c r="H39" s="2"/>
      <c r="I39" s="2"/>
      <c r="J39" s="4"/>
    </row>
    <row r="40" spans="1:10" ht="15.75" thickBot="1" x14ac:dyDescent="0.3">
      <c r="A40" s="1">
        <v>39</v>
      </c>
      <c r="B40" s="1" t="s">
        <v>81</v>
      </c>
      <c r="C40" s="1">
        <v>95</v>
      </c>
      <c r="D40" s="1">
        <v>95</v>
      </c>
      <c r="E40" s="1">
        <v>15940</v>
      </c>
      <c r="F40" s="1" t="s">
        <v>90</v>
      </c>
      <c r="G40" s="1" t="s">
        <v>91</v>
      </c>
      <c r="H40" s="1"/>
      <c r="I40" s="1"/>
      <c r="J40" s="3"/>
    </row>
    <row r="41" spans="1:10" ht="15.75" thickBot="1" x14ac:dyDescent="0.3">
      <c r="A41" s="2">
        <v>40</v>
      </c>
      <c r="B41" s="2" t="s">
        <v>92</v>
      </c>
      <c r="C41" s="2">
        <v>90</v>
      </c>
      <c r="D41" s="2">
        <v>90</v>
      </c>
      <c r="E41" s="2">
        <v>701</v>
      </c>
      <c r="F41" s="2" t="s">
        <v>93</v>
      </c>
      <c r="G41" s="2" t="s">
        <v>94</v>
      </c>
      <c r="H41" s="2"/>
      <c r="I41" s="2"/>
      <c r="J41" s="4"/>
    </row>
    <row r="42" spans="1:10" ht="15.75" thickBot="1" x14ac:dyDescent="0.3">
      <c r="A42" s="9">
        <v>41</v>
      </c>
      <c r="B42" s="9" t="s">
        <v>18</v>
      </c>
      <c r="C42" s="9">
        <v>85</v>
      </c>
      <c r="D42" s="9">
        <v>85</v>
      </c>
      <c r="E42" s="9">
        <v>11638</v>
      </c>
      <c r="F42" s="9" t="s">
        <v>95</v>
      </c>
      <c r="G42" s="9" t="s">
        <v>11</v>
      </c>
      <c r="H42" s="1"/>
      <c r="I42" s="1"/>
      <c r="J42" s="3"/>
    </row>
    <row r="43" spans="1:10" ht="15.75" thickBot="1" x14ac:dyDescent="0.3">
      <c r="A43" s="2">
        <v>42</v>
      </c>
      <c r="B43" s="2" t="s">
        <v>81</v>
      </c>
      <c r="C43" s="2">
        <v>80</v>
      </c>
      <c r="D43" s="2">
        <v>80</v>
      </c>
      <c r="E43" s="2">
        <v>4728</v>
      </c>
      <c r="F43" s="2" t="s">
        <v>35</v>
      </c>
      <c r="G43" s="2" t="s">
        <v>96</v>
      </c>
      <c r="H43" s="2"/>
      <c r="I43" s="2"/>
      <c r="J43" s="4"/>
    </row>
    <row r="44" spans="1:10" ht="15.75" thickBot="1" x14ac:dyDescent="0.3">
      <c r="A44" s="1">
        <v>43</v>
      </c>
      <c r="B44" s="1" t="s">
        <v>45</v>
      </c>
      <c r="C44" s="1">
        <v>75</v>
      </c>
      <c r="D44" s="1">
        <v>75</v>
      </c>
      <c r="E44" s="1">
        <v>9617</v>
      </c>
      <c r="F44" s="1" t="s">
        <v>54</v>
      </c>
      <c r="G44" s="1" t="s">
        <v>97</v>
      </c>
      <c r="H44" s="1"/>
      <c r="I44" s="1"/>
      <c r="J44" s="3"/>
    </row>
    <row r="45" spans="1:10" ht="15.75" thickBot="1" x14ac:dyDescent="0.3">
      <c r="A45" s="9">
        <v>44</v>
      </c>
      <c r="B45" s="9" t="s">
        <v>81</v>
      </c>
      <c r="C45" s="9">
        <v>70</v>
      </c>
      <c r="D45" s="9">
        <v>70</v>
      </c>
      <c r="E45" s="9">
        <v>7782</v>
      </c>
      <c r="F45" s="9" t="s">
        <v>35</v>
      </c>
      <c r="G45" s="9" t="s">
        <v>98</v>
      </c>
      <c r="H45" s="2"/>
      <c r="I45" s="2"/>
      <c r="J45" s="4"/>
    </row>
    <row r="46" spans="1:10" ht="15.75" thickBot="1" x14ac:dyDescent="0.3">
      <c r="A46" s="1">
        <v>45</v>
      </c>
      <c r="B46" s="1" t="s">
        <v>15</v>
      </c>
      <c r="C46" s="1">
        <v>65</v>
      </c>
      <c r="D46" s="1">
        <v>65</v>
      </c>
      <c r="E46" s="1">
        <v>3010</v>
      </c>
      <c r="F46" s="1" t="s">
        <v>99</v>
      </c>
      <c r="G46" s="1" t="s">
        <v>100</v>
      </c>
      <c r="H46" s="1"/>
      <c r="I46" s="1"/>
      <c r="J46" s="3"/>
    </row>
    <row r="47" spans="1:10" ht="15.75" thickBot="1" x14ac:dyDescent="0.3">
      <c r="A47" s="9">
        <v>46</v>
      </c>
      <c r="B47" s="9" t="s">
        <v>45</v>
      </c>
      <c r="C47" s="9">
        <v>60</v>
      </c>
      <c r="D47" s="9">
        <v>60</v>
      </c>
      <c r="E47" s="9">
        <v>9249</v>
      </c>
      <c r="F47" s="9" t="s">
        <v>101</v>
      </c>
      <c r="G47" s="9" t="s">
        <v>78</v>
      </c>
      <c r="H47" s="2"/>
      <c r="I47" s="2"/>
      <c r="J47" s="4"/>
    </row>
    <row r="48" spans="1:10" ht="15.75" thickBot="1" x14ac:dyDescent="0.3">
      <c r="A48" s="1">
        <v>47</v>
      </c>
      <c r="B48" s="1" t="s">
        <v>102</v>
      </c>
      <c r="C48" s="1">
        <v>55</v>
      </c>
      <c r="D48" s="1">
        <v>55</v>
      </c>
      <c r="E48" s="1">
        <v>5836</v>
      </c>
      <c r="F48" s="1" t="s">
        <v>103</v>
      </c>
      <c r="G48" s="1" t="s">
        <v>104</v>
      </c>
      <c r="H48" s="1"/>
      <c r="I48" s="1"/>
      <c r="J48" s="3"/>
    </row>
    <row r="49" spans="1:10" ht="15.75" thickBot="1" x14ac:dyDescent="0.3">
      <c r="A49" s="2">
        <v>48</v>
      </c>
      <c r="B49" s="2" t="s">
        <v>85</v>
      </c>
      <c r="C49" s="2">
        <v>50</v>
      </c>
      <c r="D49" s="2">
        <v>50</v>
      </c>
      <c r="E49" s="2">
        <v>16025</v>
      </c>
      <c r="F49" s="2" t="s">
        <v>105</v>
      </c>
      <c r="G49" s="2" t="s">
        <v>106</v>
      </c>
      <c r="H49" s="2"/>
      <c r="I49" s="2"/>
      <c r="J49" s="4"/>
    </row>
    <row r="50" spans="1:10" ht="15.75" thickBot="1" x14ac:dyDescent="0.3">
      <c r="A50" s="9">
        <v>49</v>
      </c>
      <c r="B50" s="9" t="s">
        <v>27</v>
      </c>
      <c r="C50" s="9">
        <v>45</v>
      </c>
      <c r="D50" s="9">
        <v>45</v>
      </c>
      <c r="E50" s="9">
        <v>14210</v>
      </c>
      <c r="F50" s="9" t="s">
        <v>107</v>
      </c>
      <c r="G50" s="9" t="s">
        <v>108</v>
      </c>
      <c r="H50" s="1"/>
      <c r="I50" s="1"/>
      <c r="J50" s="3"/>
    </row>
    <row r="51" spans="1:10" ht="15.75" thickBot="1" x14ac:dyDescent="0.3">
      <c r="A51" s="2">
        <v>50</v>
      </c>
      <c r="B51" s="2" t="s">
        <v>27</v>
      </c>
      <c r="C51" s="2">
        <v>40</v>
      </c>
      <c r="D51" s="2">
        <v>40</v>
      </c>
      <c r="E51" s="2">
        <v>15100</v>
      </c>
      <c r="F51" s="2" t="s">
        <v>109</v>
      </c>
      <c r="G51" s="2" t="s">
        <v>110</v>
      </c>
      <c r="H51" s="2"/>
      <c r="I51" s="2"/>
      <c r="J51" s="4"/>
    </row>
    <row r="52" spans="1:10" ht="15.75" thickBot="1" x14ac:dyDescent="0.3">
      <c r="A52" s="9">
        <v>51</v>
      </c>
      <c r="B52" s="9" t="s">
        <v>45</v>
      </c>
      <c r="C52" s="9">
        <v>35</v>
      </c>
      <c r="D52" s="9">
        <v>35</v>
      </c>
      <c r="E52" s="9">
        <v>5862</v>
      </c>
      <c r="F52" s="9" t="s">
        <v>111</v>
      </c>
      <c r="G52" s="9" t="s">
        <v>63</v>
      </c>
      <c r="H52" s="1"/>
      <c r="I52" s="1"/>
      <c r="J52" s="3"/>
    </row>
    <row r="53" spans="1:10" ht="15.75" thickBot="1" x14ac:dyDescent="0.3">
      <c r="A53" s="9">
        <v>52</v>
      </c>
      <c r="B53" s="9" t="s">
        <v>27</v>
      </c>
      <c r="C53" s="9">
        <v>30</v>
      </c>
      <c r="D53" s="9">
        <v>30</v>
      </c>
      <c r="E53" s="9">
        <v>11139</v>
      </c>
      <c r="F53" s="9" t="s">
        <v>112</v>
      </c>
      <c r="G53" s="9" t="s">
        <v>113</v>
      </c>
      <c r="H53" s="2"/>
      <c r="I53" s="2"/>
      <c r="J53" s="4"/>
    </row>
    <row r="54" spans="1:10" ht="15.75" thickBot="1" x14ac:dyDescent="0.3">
      <c r="A54" s="1">
        <v>53</v>
      </c>
      <c r="B54" s="1" t="s">
        <v>18</v>
      </c>
      <c r="C54" s="1">
        <v>25</v>
      </c>
      <c r="D54" s="1">
        <v>25</v>
      </c>
      <c r="E54" s="1">
        <v>9299</v>
      </c>
      <c r="F54" s="1" t="s">
        <v>114</v>
      </c>
      <c r="G54" s="1" t="s">
        <v>87</v>
      </c>
      <c r="H54" s="1"/>
      <c r="I54" s="1"/>
      <c r="J54" s="3"/>
    </row>
    <row r="55" spans="1:10" ht="15.75" thickBot="1" x14ac:dyDescent="0.3">
      <c r="A55" s="9">
        <v>54</v>
      </c>
      <c r="B55" s="9" t="s">
        <v>64</v>
      </c>
      <c r="C55" s="9">
        <v>20</v>
      </c>
      <c r="D55" s="9">
        <v>20</v>
      </c>
      <c r="E55" s="9">
        <v>11639</v>
      </c>
      <c r="F55" s="9" t="s">
        <v>115</v>
      </c>
      <c r="G55" s="9" t="s">
        <v>11</v>
      </c>
      <c r="H55" s="2"/>
      <c r="I55" s="2"/>
      <c r="J55" s="4"/>
    </row>
    <row r="56" spans="1:10" ht="15.75" thickBot="1" x14ac:dyDescent="0.3">
      <c r="A56" s="9">
        <v>55</v>
      </c>
      <c r="B56" s="9" t="s">
        <v>15</v>
      </c>
      <c r="C56" s="9">
        <v>15</v>
      </c>
      <c r="D56" s="9">
        <v>15</v>
      </c>
      <c r="E56" s="9">
        <v>10514</v>
      </c>
      <c r="F56" s="9" t="s">
        <v>116</v>
      </c>
      <c r="G56" s="9" t="s">
        <v>20</v>
      </c>
      <c r="H56" s="1"/>
      <c r="I56" s="1"/>
      <c r="J56" s="3"/>
    </row>
    <row r="57" spans="1:10" ht="15.75" thickBot="1" x14ac:dyDescent="0.3">
      <c r="A57" s="2">
        <v>56</v>
      </c>
      <c r="B57" s="2" t="s">
        <v>42</v>
      </c>
      <c r="C57" s="2">
        <v>10</v>
      </c>
      <c r="D57" s="2">
        <v>10</v>
      </c>
      <c r="E57" s="2">
        <v>9616</v>
      </c>
      <c r="F57" s="2" t="s">
        <v>23</v>
      </c>
      <c r="G57" s="2" t="s">
        <v>97</v>
      </c>
      <c r="H57" s="2"/>
      <c r="I57" s="2"/>
      <c r="J57" s="4"/>
    </row>
    <row r="58" spans="1:10" ht="15.75" thickBot="1" x14ac:dyDescent="0.3">
      <c r="A58" s="9">
        <v>57</v>
      </c>
      <c r="B58" s="9" t="s">
        <v>27</v>
      </c>
      <c r="C58" s="9">
        <v>5</v>
      </c>
      <c r="D58" s="9">
        <v>5</v>
      </c>
      <c r="E58" s="9">
        <v>15123</v>
      </c>
      <c r="F58" s="9" t="s">
        <v>117</v>
      </c>
      <c r="G58" s="9" t="s">
        <v>118</v>
      </c>
      <c r="H58" s="1"/>
      <c r="I58" s="1"/>
      <c r="J58" s="3"/>
    </row>
    <row r="59" spans="1:10" ht="15.75" thickBot="1" x14ac:dyDescent="0.3">
      <c r="A59" s="5">
        <v>1</v>
      </c>
      <c r="B59" s="5" t="s">
        <v>119</v>
      </c>
      <c r="C59" s="5">
        <v>5</v>
      </c>
      <c r="D59" s="5">
        <v>5</v>
      </c>
      <c r="E59" s="5">
        <v>11194</v>
      </c>
      <c r="F59" s="5" t="s">
        <v>120</v>
      </c>
      <c r="G59" s="5" t="s">
        <v>121</v>
      </c>
      <c r="H59" s="5"/>
      <c r="I59" s="5"/>
      <c r="J59" s="6"/>
    </row>
  </sheetData>
  <autoFilter ref="A1:J59">
    <sortState ref="A2:J59">
      <sortCondition descending="1" ref="D1:D59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D1" sqref="D1"/>
    </sheetView>
  </sheetViews>
  <sheetFormatPr defaultRowHeight="15" x14ac:dyDescent="0.25"/>
  <cols>
    <col min="1" max="1" width="3" bestFit="1" customWidth="1"/>
    <col min="2" max="2" width="5.42578125" bestFit="1" customWidth="1"/>
    <col min="3" max="3" width="8.5703125" bestFit="1" customWidth="1"/>
    <col min="4" max="4" width="17" bestFit="1" customWidth="1"/>
    <col min="5" max="5" width="6.140625" bestFit="1" customWidth="1"/>
    <col min="6" max="6" width="10.5703125" bestFit="1" customWidth="1"/>
    <col min="7" max="7" width="10.140625" bestFit="1" customWidth="1"/>
    <col min="8" max="8" width="7.5703125" bestFit="1" customWidth="1"/>
    <col min="9" max="9" width="3" bestFit="1" customWidth="1"/>
    <col min="10" max="10" width="7.5703125" bestFit="1" customWidth="1"/>
  </cols>
  <sheetData>
    <row r="1" spans="1:10" ht="15.75" thickBot="1" x14ac:dyDescent="0.3">
      <c r="A1" t="s">
        <v>0</v>
      </c>
      <c r="B1" t="s">
        <v>1</v>
      </c>
      <c r="C1" t="s">
        <v>230</v>
      </c>
      <c r="D1" t="s">
        <v>232</v>
      </c>
      <c r="E1" t="s">
        <v>2</v>
      </c>
      <c r="F1" t="s">
        <v>3</v>
      </c>
      <c r="G1" t="s">
        <v>4</v>
      </c>
    </row>
    <row r="2" spans="1:10" ht="15.75" thickBot="1" x14ac:dyDescent="0.3">
      <c r="A2" s="1">
        <v>1</v>
      </c>
      <c r="B2" s="1" t="s">
        <v>5</v>
      </c>
      <c r="C2" s="1">
        <v>110</v>
      </c>
      <c r="D2">
        <f>(A56*3)</f>
        <v>165</v>
      </c>
      <c r="E2" s="1">
        <v>87</v>
      </c>
      <c r="F2" s="1" t="s">
        <v>8</v>
      </c>
      <c r="G2" s="1" t="s">
        <v>9</v>
      </c>
      <c r="H2" s="1"/>
      <c r="I2" s="1"/>
      <c r="J2" s="3"/>
    </row>
    <row r="3" spans="1:10" ht="15.75" thickBot="1" x14ac:dyDescent="0.3">
      <c r="A3" s="2">
        <v>2</v>
      </c>
      <c r="B3" s="2" t="s">
        <v>67</v>
      </c>
      <c r="C3" s="2">
        <v>108</v>
      </c>
      <c r="D3">
        <f>(A55*3)</f>
        <v>162</v>
      </c>
      <c r="E3" s="2">
        <v>5328</v>
      </c>
      <c r="F3" s="2" t="s">
        <v>122</v>
      </c>
      <c r="G3" s="2" t="s">
        <v>123</v>
      </c>
      <c r="H3" s="2"/>
      <c r="I3" s="2"/>
      <c r="J3" s="4"/>
    </row>
    <row r="4" spans="1:10" ht="15.75" thickBot="1" x14ac:dyDescent="0.3">
      <c r="A4" s="1">
        <v>3</v>
      </c>
      <c r="B4" s="1" t="s">
        <v>39</v>
      </c>
      <c r="C4" s="1">
        <v>106</v>
      </c>
      <c r="D4">
        <f>(A54*3)</f>
        <v>159</v>
      </c>
      <c r="E4" s="1">
        <v>8379</v>
      </c>
      <c r="F4" s="1" t="s">
        <v>56</v>
      </c>
      <c r="G4" s="1" t="s">
        <v>57</v>
      </c>
      <c r="H4" s="1"/>
      <c r="I4" s="1"/>
      <c r="J4" s="3"/>
    </row>
    <row r="5" spans="1:10" ht="15.75" thickBot="1" x14ac:dyDescent="0.3">
      <c r="A5" s="9">
        <v>4</v>
      </c>
      <c r="B5" s="9" t="s">
        <v>18</v>
      </c>
      <c r="C5" s="9">
        <v>104</v>
      </c>
      <c r="D5" s="10">
        <f>(A53*3)</f>
        <v>156</v>
      </c>
      <c r="E5" s="9">
        <v>12355</v>
      </c>
      <c r="F5" s="9" t="s">
        <v>124</v>
      </c>
      <c r="G5" s="9" t="s">
        <v>125</v>
      </c>
      <c r="H5" s="2"/>
      <c r="I5" s="2"/>
      <c r="J5" s="4"/>
    </row>
    <row r="6" spans="1:10" ht="15.75" thickBot="1" x14ac:dyDescent="0.3">
      <c r="A6" s="9">
        <v>5</v>
      </c>
      <c r="B6" s="9" t="s">
        <v>39</v>
      </c>
      <c r="C6" s="9">
        <v>102</v>
      </c>
      <c r="D6" s="10">
        <f>(A52*3)</f>
        <v>153</v>
      </c>
      <c r="E6" s="9">
        <v>9619</v>
      </c>
      <c r="F6" s="9" t="s">
        <v>40</v>
      </c>
      <c r="G6" s="9" t="s">
        <v>41</v>
      </c>
      <c r="H6" s="1"/>
      <c r="I6" s="1"/>
      <c r="J6" s="3"/>
    </row>
    <row r="7" spans="1:10" ht="15.75" thickBot="1" x14ac:dyDescent="0.3">
      <c r="A7" s="9">
        <v>6</v>
      </c>
      <c r="B7" s="9" t="s">
        <v>12</v>
      </c>
      <c r="C7" s="9">
        <v>100</v>
      </c>
      <c r="D7" s="10">
        <f>(A51*3)</f>
        <v>150</v>
      </c>
      <c r="E7" s="9">
        <v>10699</v>
      </c>
      <c r="F7" s="9" t="s">
        <v>58</v>
      </c>
      <c r="G7" s="9" t="s">
        <v>126</v>
      </c>
      <c r="H7" s="2"/>
      <c r="I7" s="2"/>
      <c r="J7" s="4"/>
    </row>
    <row r="8" spans="1:10" ht="15.75" thickBot="1" x14ac:dyDescent="0.3">
      <c r="A8" s="9">
        <v>7</v>
      </c>
      <c r="B8" s="9" t="s">
        <v>15</v>
      </c>
      <c r="C8" s="9">
        <v>98</v>
      </c>
      <c r="D8" s="10">
        <f>(A50*3)</f>
        <v>147</v>
      </c>
      <c r="E8" s="9">
        <v>10514</v>
      </c>
      <c r="F8" s="9" t="s">
        <v>116</v>
      </c>
      <c r="G8" s="9" t="s">
        <v>20</v>
      </c>
      <c r="H8" s="1"/>
      <c r="I8" s="1"/>
      <c r="J8" s="3"/>
    </row>
    <row r="9" spans="1:10" ht="15.75" thickBot="1" x14ac:dyDescent="0.3">
      <c r="A9" s="9">
        <v>8</v>
      </c>
      <c r="B9" s="9" t="s">
        <v>27</v>
      </c>
      <c r="C9" s="9">
        <v>96</v>
      </c>
      <c r="D9" s="10">
        <f>(A49*3)</f>
        <v>144</v>
      </c>
      <c r="E9" s="9">
        <v>14209</v>
      </c>
      <c r="F9" s="9" t="s">
        <v>28</v>
      </c>
      <c r="G9" s="9" t="s">
        <v>29</v>
      </c>
      <c r="H9" s="2"/>
      <c r="I9" s="2"/>
      <c r="J9" s="4"/>
    </row>
    <row r="10" spans="1:10" ht="15.75" thickBot="1" x14ac:dyDescent="0.3">
      <c r="A10" s="9">
        <v>9</v>
      </c>
      <c r="B10" s="9" t="s">
        <v>5</v>
      </c>
      <c r="C10" s="9">
        <v>94</v>
      </c>
      <c r="D10" s="10">
        <f>(A48*3)</f>
        <v>141</v>
      </c>
      <c r="E10" s="9">
        <v>1409</v>
      </c>
      <c r="F10" s="9" t="s">
        <v>33</v>
      </c>
      <c r="G10" s="9" t="s">
        <v>34</v>
      </c>
      <c r="H10" s="1"/>
      <c r="I10" s="1"/>
      <c r="J10" s="3"/>
    </row>
    <row r="11" spans="1:10" ht="15.75" thickBot="1" x14ac:dyDescent="0.3">
      <c r="A11" s="9">
        <v>10</v>
      </c>
      <c r="B11" s="9" t="s">
        <v>64</v>
      </c>
      <c r="C11" s="9">
        <v>92</v>
      </c>
      <c r="D11" s="10">
        <f>(A47*3)</f>
        <v>138</v>
      </c>
      <c r="E11" s="9">
        <v>12377</v>
      </c>
      <c r="F11" s="9" t="s">
        <v>127</v>
      </c>
      <c r="G11" s="9" t="s">
        <v>125</v>
      </c>
      <c r="H11" s="2"/>
      <c r="I11" s="2"/>
      <c r="J11" s="4"/>
    </row>
    <row r="12" spans="1:10" ht="15.75" thickBot="1" x14ac:dyDescent="0.3">
      <c r="A12" s="9">
        <v>11</v>
      </c>
      <c r="B12" s="9" t="s">
        <v>18</v>
      </c>
      <c r="C12" s="9">
        <v>90</v>
      </c>
      <c r="D12" s="10">
        <f>(A46*3)</f>
        <v>135</v>
      </c>
      <c r="E12" s="9">
        <v>8328</v>
      </c>
      <c r="F12" s="9" t="s">
        <v>19</v>
      </c>
      <c r="G12" s="9" t="s">
        <v>20</v>
      </c>
      <c r="H12" s="1"/>
      <c r="I12" s="1"/>
      <c r="J12" s="3"/>
    </row>
    <row r="13" spans="1:10" ht="15.75" thickBot="1" x14ac:dyDescent="0.3">
      <c r="A13" s="9">
        <v>12</v>
      </c>
      <c r="B13" s="9" t="s">
        <v>12</v>
      </c>
      <c r="C13" s="9">
        <v>88</v>
      </c>
      <c r="D13" s="10">
        <f>(A45*3)</f>
        <v>132</v>
      </c>
      <c r="E13" s="9">
        <v>6899</v>
      </c>
      <c r="F13" s="9" t="s">
        <v>43</v>
      </c>
      <c r="G13" s="9" t="s">
        <v>44</v>
      </c>
      <c r="H13" s="2"/>
      <c r="I13" s="2"/>
      <c r="J13" s="4"/>
    </row>
    <row r="14" spans="1:10" ht="15.75" thickBot="1" x14ac:dyDescent="0.3">
      <c r="A14" s="1">
        <v>13</v>
      </c>
      <c r="B14" s="1" t="s">
        <v>42</v>
      </c>
      <c r="C14" s="1">
        <v>86</v>
      </c>
      <c r="D14">
        <f>(A44*3)</f>
        <v>129</v>
      </c>
      <c r="E14" s="1">
        <v>12485</v>
      </c>
      <c r="F14" s="1" t="s">
        <v>128</v>
      </c>
      <c r="G14" s="1" t="s">
        <v>129</v>
      </c>
      <c r="H14" s="1"/>
      <c r="I14" s="1"/>
      <c r="J14" s="3"/>
    </row>
    <row r="15" spans="1:10" ht="15.75" thickBot="1" x14ac:dyDescent="0.3">
      <c r="A15" s="9">
        <v>14</v>
      </c>
      <c r="B15" s="9" t="s">
        <v>67</v>
      </c>
      <c r="C15" s="9">
        <v>84</v>
      </c>
      <c r="D15" s="10">
        <f>(A43*3)</f>
        <v>126</v>
      </c>
      <c r="E15" s="9">
        <v>3854</v>
      </c>
      <c r="F15" s="9" t="s">
        <v>65</v>
      </c>
      <c r="G15" s="9" t="s">
        <v>130</v>
      </c>
      <c r="H15" s="2"/>
      <c r="I15" s="2"/>
      <c r="J15" s="4"/>
    </row>
    <row r="16" spans="1:10" ht="15.75" thickBot="1" x14ac:dyDescent="0.3">
      <c r="A16" s="9">
        <v>15</v>
      </c>
      <c r="B16" s="9" t="s">
        <v>45</v>
      </c>
      <c r="C16" s="9">
        <v>82</v>
      </c>
      <c r="D16" s="10">
        <f>(A42*3)</f>
        <v>123</v>
      </c>
      <c r="E16" s="9">
        <v>5862</v>
      </c>
      <c r="F16" s="9" t="s">
        <v>111</v>
      </c>
      <c r="G16" s="9" t="s">
        <v>63</v>
      </c>
      <c r="H16" s="1"/>
      <c r="I16" s="1"/>
      <c r="J16" s="3"/>
    </row>
    <row r="17" spans="1:10" ht="15.75" thickBot="1" x14ac:dyDescent="0.3">
      <c r="A17" s="2">
        <v>16</v>
      </c>
      <c r="B17" s="2" t="s">
        <v>15</v>
      </c>
      <c r="C17" s="2">
        <v>80</v>
      </c>
      <c r="D17">
        <f>(A41*3)</f>
        <v>120</v>
      </c>
      <c r="E17" s="2">
        <v>11147</v>
      </c>
      <c r="F17" s="2" t="s">
        <v>60</v>
      </c>
      <c r="G17" s="2" t="s">
        <v>61</v>
      </c>
      <c r="H17" s="2"/>
      <c r="I17" s="2"/>
      <c r="J17" s="4"/>
    </row>
    <row r="18" spans="1:10" ht="15.75" thickBot="1" x14ac:dyDescent="0.3">
      <c r="A18" s="9">
        <v>17</v>
      </c>
      <c r="B18" s="9" t="s">
        <v>15</v>
      </c>
      <c r="C18" s="9">
        <v>78</v>
      </c>
      <c r="D18" s="10">
        <f>(A40*3)</f>
        <v>117</v>
      </c>
      <c r="E18" s="9">
        <v>5863</v>
      </c>
      <c r="F18" s="9" t="s">
        <v>62</v>
      </c>
      <c r="G18" s="9" t="s">
        <v>63</v>
      </c>
      <c r="H18" s="1"/>
      <c r="I18" s="1"/>
      <c r="J18" s="3"/>
    </row>
    <row r="19" spans="1:10" ht="15.75" thickBot="1" x14ac:dyDescent="0.3">
      <c r="A19" s="2">
        <v>18</v>
      </c>
      <c r="B19" s="2" t="s">
        <v>42</v>
      </c>
      <c r="C19" s="2">
        <v>76</v>
      </c>
      <c r="D19">
        <f>(A39*3)</f>
        <v>114</v>
      </c>
      <c r="E19" s="2">
        <v>11721</v>
      </c>
      <c r="F19" s="2" t="s">
        <v>131</v>
      </c>
      <c r="G19" s="2" t="s">
        <v>132</v>
      </c>
      <c r="H19" s="2"/>
      <c r="I19" s="2"/>
      <c r="J19" s="4"/>
    </row>
    <row r="20" spans="1:10" ht="15.75" thickBot="1" x14ac:dyDescent="0.3">
      <c r="A20" s="1">
        <v>19</v>
      </c>
      <c r="B20" s="1" t="s">
        <v>133</v>
      </c>
      <c r="C20" s="1">
        <v>74</v>
      </c>
      <c r="D20">
        <f>(A38*3)</f>
        <v>111</v>
      </c>
      <c r="E20" s="1">
        <v>11146</v>
      </c>
      <c r="F20" s="1" t="s">
        <v>134</v>
      </c>
      <c r="G20" s="1" t="s">
        <v>135</v>
      </c>
      <c r="H20" s="1"/>
      <c r="I20" s="1"/>
      <c r="J20" s="3"/>
    </row>
    <row r="21" spans="1:10" ht="15.75" thickBot="1" x14ac:dyDescent="0.3">
      <c r="A21" s="9">
        <v>20</v>
      </c>
      <c r="B21" s="9" t="s">
        <v>15</v>
      </c>
      <c r="C21" s="9">
        <v>72</v>
      </c>
      <c r="D21" s="10">
        <f>(A37*3)</f>
        <v>108</v>
      </c>
      <c r="E21" s="9">
        <v>12486</v>
      </c>
      <c r="F21" s="9" t="s">
        <v>37</v>
      </c>
      <c r="G21" s="9" t="s">
        <v>38</v>
      </c>
      <c r="H21" s="2"/>
      <c r="I21" s="2"/>
      <c r="J21" s="4"/>
    </row>
    <row r="22" spans="1:10" ht="15.75" thickBot="1" x14ac:dyDescent="0.3">
      <c r="A22" s="9">
        <v>21</v>
      </c>
      <c r="B22" s="9" t="s">
        <v>53</v>
      </c>
      <c r="C22" s="9">
        <v>70</v>
      </c>
      <c r="D22" s="10">
        <f>(A36*3)</f>
        <v>105</v>
      </c>
      <c r="E22" s="9">
        <v>9263</v>
      </c>
      <c r="F22" s="9" t="s">
        <v>77</v>
      </c>
      <c r="G22" s="9" t="s">
        <v>78</v>
      </c>
      <c r="H22" s="1"/>
      <c r="I22" s="1"/>
      <c r="J22" s="3"/>
    </row>
    <row r="23" spans="1:10" ht="15.75" thickBot="1" x14ac:dyDescent="0.3">
      <c r="A23" s="2">
        <v>22</v>
      </c>
      <c r="B23" s="2" t="s">
        <v>81</v>
      </c>
      <c r="C23" s="2">
        <v>68</v>
      </c>
      <c r="D23">
        <f>(A35*3)</f>
        <v>102</v>
      </c>
      <c r="E23" s="2">
        <v>12163</v>
      </c>
      <c r="F23" s="2" t="s">
        <v>82</v>
      </c>
      <c r="G23" s="2" t="s">
        <v>83</v>
      </c>
      <c r="H23" s="2"/>
      <c r="I23" s="2"/>
      <c r="J23" s="4"/>
    </row>
    <row r="24" spans="1:10" ht="15.75" thickBot="1" x14ac:dyDescent="0.3">
      <c r="A24" s="1">
        <v>23</v>
      </c>
      <c r="B24" s="1" t="s">
        <v>42</v>
      </c>
      <c r="C24" s="1">
        <v>66</v>
      </c>
      <c r="D24">
        <f>(A34*3)</f>
        <v>99</v>
      </c>
      <c r="E24" s="1">
        <v>12653</v>
      </c>
      <c r="F24" s="1" t="s">
        <v>58</v>
      </c>
      <c r="G24" s="1" t="s">
        <v>59</v>
      </c>
      <c r="H24" s="1"/>
      <c r="I24" s="1"/>
      <c r="J24" s="3"/>
    </row>
    <row r="25" spans="1:10" ht="15.75" thickBot="1" x14ac:dyDescent="0.3">
      <c r="A25" s="2">
        <v>24</v>
      </c>
      <c r="B25" s="2" t="s">
        <v>136</v>
      </c>
      <c r="C25" s="2">
        <v>64</v>
      </c>
      <c r="D25">
        <f>(A33*3)</f>
        <v>96</v>
      </c>
      <c r="E25" s="2">
        <v>11829</v>
      </c>
      <c r="F25" s="2" t="s">
        <v>137</v>
      </c>
      <c r="G25" s="2" t="s">
        <v>138</v>
      </c>
      <c r="H25" s="2"/>
      <c r="I25" s="2"/>
      <c r="J25" s="4"/>
    </row>
    <row r="26" spans="1:10" ht="15.75" thickBot="1" x14ac:dyDescent="0.3">
      <c r="A26" s="9">
        <v>25</v>
      </c>
      <c r="B26" s="9" t="s">
        <v>45</v>
      </c>
      <c r="C26" s="9">
        <v>62</v>
      </c>
      <c r="D26" s="10">
        <f>(A32*3)</f>
        <v>93</v>
      </c>
      <c r="E26" s="9">
        <v>1031</v>
      </c>
      <c r="F26" s="9" t="s">
        <v>46</v>
      </c>
      <c r="G26" s="9" t="s">
        <v>47</v>
      </c>
      <c r="H26" s="1"/>
      <c r="I26" s="1"/>
      <c r="J26" s="3"/>
    </row>
    <row r="27" spans="1:10" ht="15.75" thickBot="1" x14ac:dyDescent="0.3">
      <c r="A27" s="9">
        <v>26</v>
      </c>
      <c r="B27" s="9" t="s">
        <v>27</v>
      </c>
      <c r="C27" s="9">
        <v>60</v>
      </c>
      <c r="D27" s="10">
        <f>(A31*3)</f>
        <v>90</v>
      </c>
      <c r="E27" s="9">
        <v>15123</v>
      </c>
      <c r="F27" s="9" t="s">
        <v>117</v>
      </c>
      <c r="G27" s="9" t="s">
        <v>118</v>
      </c>
      <c r="H27" s="2"/>
      <c r="I27" s="2"/>
      <c r="J27" s="4"/>
    </row>
    <row r="28" spans="1:10" ht="15.75" thickBot="1" x14ac:dyDescent="0.3">
      <c r="A28" s="1">
        <v>27</v>
      </c>
      <c r="B28" s="1" t="s">
        <v>133</v>
      </c>
      <c r="C28" s="1">
        <v>58</v>
      </c>
      <c r="D28">
        <f>(A30*3)</f>
        <v>87</v>
      </c>
      <c r="E28" s="1">
        <v>13412</v>
      </c>
      <c r="F28" s="1" t="s">
        <v>139</v>
      </c>
      <c r="G28" s="1" t="s">
        <v>140</v>
      </c>
      <c r="H28" s="1"/>
      <c r="I28" s="1"/>
      <c r="J28" s="3"/>
    </row>
    <row r="29" spans="1:10" ht="15.75" thickBot="1" x14ac:dyDescent="0.3">
      <c r="A29" s="2">
        <v>28</v>
      </c>
      <c r="B29" s="2" t="s">
        <v>64</v>
      </c>
      <c r="C29" s="2">
        <v>56</v>
      </c>
      <c r="D29">
        <f>(A29*3)</f>
        <v>84</v>
      </c>
      <c r="E29" s="2">
        <v>14211</v>
      </c>
      <c r="F29" s="2" t="s">
        <v>141</v>
      </c>
      <c r="G29" s="2" t="s">
        <v>142</v>
      </c>
      <c r="H29" s="2"/>
      <c r="I29" s="2"/>
      <c r="J29" s="4"/>
    </row>
    <row r="30" spans="1:10" ht="15.75" thickBot="1" x14ac:dyDescent="0.3">
      <c r="A30" s="1">
        <v>29</v>
      </c>
      <c r="B30" s="1" t="s">
        <v>143</v>
      </c>
      <c r="C30" s="1">
        <v>54</v>
      </c>
      <c r="D30">
        <f>(A28*3)</f>
        <v>81</v>
      </c>
      <c r="E30" s="1">
        <v>13112</v>
      </c>
      <c r="F30" s="1" t="s">
        <v>144</v>
      </c>
      <c r="G30" s="1" t="s">
        <v>145</v>
      </c>
      <c r="H30" s="1"/>
      <c r="I30" s="1"/>
      <c r="J30" s="3"/>
    </row>
    <row r="31" spans="1:10" ht="15.75" thickBot="1" x14ac:dyDescent="0.3">
      <c r="A31" s="9">
        <v>30</v>
      </c>
      <c r="B31" s="9" t="s">
        <v>81</v>
      </c>
      <c r="C31" s="9">
        <v>52</v>
      </c>
      <c r="D31" s="10">
        <f>(A27*3)</f>
        <v>78</v>
      </c>
      <c r="E31" s="9">
        <v>12944</v>
      </c>
      <c r="F31" s="9" t="s">
        <v>146</v>
      </c>
      <c r="G31" s="9" t="s">
        <v>147</v>
      </c>
      <c r="H31" s="2"/>
      <c r="I31" s="2"/>
      <c r="J31" s="4"/>
    </row>
    <row r="32" spans="1:10" ht="15.75" thickBot="1" x14ac:dyDescent="0.3">
      <c r="A32" s="9">
        <v>31</v>
      </c>
      <c r="B32" s="9" t="s">
        <v>133</v>
      </c>
      <c r="C32" s="9">
        <v>50</v>
      </c>
      <c r="D32" s="10">
        <f>(A26*3)</f>
        <v>75</v>
      </c>
      <c r="E32" s="9">
        <v>12208</v>
      </c>
      <c r="F32" s="9" t="s">
        <v>148</v>
      </c>
      <c r="G32" s="9" t="s">
        <v>149</v>
      </c>
      <c r="H32" s="1"/>
      <c r="I32" s="1"/>
      <c r="J32" s="3"/>
    </row>
    <row r="33" spans="1:10" ht="15.75" thickBot="1" x14ac:dyDescent="0.3">
      <c r="A33" s="9">
        <v>32</v>
      </c>
      <c r="B33" s="9" t="s">
        <v>45</v>
      </c>
      <c r="C33" s="9">
        <v>48</v>
      </c>
      <c r="D33" s="10">
        <f>(A25*3)</f>
        <v>72</v>
      </c>
      <c r="E33" s="9">
        <v>9249</v>
      </c>
      <c r="F33" s="9" t="s">
        <v>101</v>
      </c>
      <c r="G33" s="9" t="s">
        <v>78</v>
      </c>
      <c r="H33" s="2"/>
      <c r="I33" s="2"/>
      <c r="J33" s="4"/>
    </row>
    <row r="34" spans="1:10" ht="15.75" thickBot="1" x14ac:dyDescent="0.3">
      <c r="A34" s="1">
        <v>33</v>
      </c>
      <c r="B34" s="1" t="s">
        <v>85</v>
      </c>
      <c r="C34" s="1">
        <v>46</v>
      </c>
      <c r="D34">
        <f>(A24*3)</f>
        <v>69</v>
      </c>
      <c r="E34" s="1">
        <v>16068</v>
      </c>
      <c r="F34" s="1" t="s">
        <v>86</v>
      </c>
      <c r="G34" s="1" t="s">
        <v>87</v>
      </c>
      <c r="H34" s="1"/>
      <c r="I34" s="1"/>
      <c r="J34" s="3"/>
    </row>
    <row r="35" spans="1:10" ht="15.75" thickBot="1" x14ac:dyDescent="0.3">
      <c r="A35" s="9">
        <v>34</v>
      </c>
      <c r="B35" s="9" t="s">
        <v>67</v>
      </c>
      <c r="C35" s="9">
        <v>44</v>
      </c>
      <c r="D35" s="10">
        <f>(A23*3)</f>
        <v>66</v>
      </c>
      <c r="E35" s="9">
        <v>12743</v>
      </c>
      <c r="F35" s="9" t="s">
        <v>150</v>
      </c>
      <c r="G35" s="9" t="s">
        <v>29</v>
      </c>
      <c r="H35" s="2"/>
      <c r="I35" s="2"/>
      <c r="J35" s="4"/>
    </row>
    <row r="36" spans="1:10" ht="15.75" thickBot="1" x14ac:dyDescent="0.3">
      <c r="A36" s="1">
        <v>35</v>
      </c>
      <c r="B36" s="1" t="s">
        <v>136</v>
      </c>
      <c r="C36" s="1">
        <v>42</v>
      </c>
      <c r="D36">
        <f>(A22*3)</f>
        <v>63</v>
      </c>
      <c r="E36" s="1">
        <v>13057</v>
      </c>
      <c r="F36" s="1" t="s">
        <v>151</v>
      </c>
      <c r="G36" s="1" t="s">
        <v>152</v>
      </c>
      <c r="H36" s="1"/>
      <c r="I36" s="1"/>
      <c r="J36" s="3"/>
    </row>
    <row r="37" spans="1:10" ht="15.75" thickBot="1" x14ac:dyDescent="0.3">
      <c r="A37" s="2">
        <v>36</v>
      </c>
      <c r="B37" s="2" t="s">
        <v>53</v>
      </c>
      <c r="C37" s="2">
        <v>40</v>
      </c>
      <c r="D37">
        <f>(A21*3)</f>
        <v>60</v>
      </c>
      <c r="E37" s="2">
        <v>14944</v>
      </c>
      <c r="F37" s="2" t="s">
        <v>54</v>
      </c>
      <c r="G37" s="2" t="s">
        <v>55</v>
      </c>
      <c r="H37" s="2"/>
      <c r="I37" s="2"/>
      <c r="J37" s="4"/>
    </row>
    <row r="38" spans="1:10" ht="15.75" thickBot="1" x14ac:dyDescent="0.3">
      <c r="A38" s="9">
        <v>37</v>
      </c>
      <c r="B38" s="9" t="s">
        <v>136</v>
      </c>
      <c r="C38" s="9">
        <v>38</v>
      </c>
      <c r="D38" s="10">
        <f>(A20*3)</f>
        <v>57</v>
      </c>
      <c r="E38" s="9">
        <v>10066</v>
      </c>
      <c r="F38" s="9" t="s">
        <v>153</v>
      </c>
      <c r="G38" s="9" t="s">
        <v>154</v>
      </c>
      <c r="H38" s="1"/>
      <c r="I38" s="1"/>
      <c r="J38" s="3"/>
    </row>
    <row r="39" spans="1:10" ht="15.75" thickBot="1" x14ac:dyDescent="0.3">
      <c r="A39" s="2">
        <v>38</v>
      </c>
      <c r="B39" s="2" t="s">
        <v>81</v>
      </c>
      <c r="C39" s="2">
        <v>36</v>
      </c>
      <c r="D39">
        <f>(A19*3)</f>
        <v>54</v>
      </c>
      <c r="E39" s="2">
        <v>11366</v>
      </c>
      <c r="F39" s="2" t="s">
        <v>35</v>
      </c>
      <c r="G39" s="2" t="s">
        <v>155</v>
      </c>
      <c r="H39" s="2"/>
      <c r="I39" s="2"/>
      <c r="J39" s="4"/>
    </row>
    <row r="40" spans="1:10" ht="15.75" thickBot="1" x14ac:dyDescent="0.3">
      <c r="A40" s="1">
        <v>39</v>
      </c>
      <c r="B40" s="1" t="s">
        <v>136</v>
      </c>
      <c r="C40" s="1">
        <v>34</v>
      </c>
      <c r="D40">
        <f>(A18*3)</f>
        <v>51</v>
      </c>
      <c r="E40" s="1">
        <v>228</v>
      </c>
      <c r="F40" s="1" t="s">
        <v>156</v>
      </c>
      <c r="G40" s="1" t="s">
        <v>157</v>
      </c>
      <c r="H40" s="1"/>
      <c r="I40" s="1"/>
      <c r="J40" s="3"/>
    </row>
    <row r="41" spans="1:10" ht="15.75" thickBot="1" x14ac:dyDescent="0.3">
      <c r="A41" s="2">
        <v>40</v>
      </c>
      <c r="B41" s="2" t="s">
        <v>42</v>
      </c>
      <c r="C41" s="2">
        <v>32</v>
      </c>
      <c r="D41">
        <f>(A17*3)</f>
        <v>48</v>
      </c>
      <c r="E41" s="2">
        <v>10189</v>
      </c>
      <c r="F41" s="2" t="s">
        <v>158</v>
      </c>
      <c r="G41" s="2" t="s">
        <v>159</v>
      </c>
      <c r="H41" s="2"/>
      <c r="I41" s="2"/>
      <c r="J41" s="4"/>
    </row>
    <row r="42" spans="1:10" ht="15.75" thickBot="1" x14ac:dyDescent="0.3">
      <c r="A42" s="1">
        <v>41</v>
      </c>
      <c r="B42" s="1" t="s">
        <v>85</v>
      </c>
      <c r="C42" s="1">
        <v>30</v>
      </c>
      <c r="D42">
        <f>(A16*3)</f>
        <v>45</v>
      </c>
      <c r="E42" s="1">
        <v>16025</v>
      </c>
      <c r="F42" s="1" t="s">
        <v>105</v>
      </c>
      <c r="G42" s="1" t="s">
        <v>106</v>
      </c>
      <c r="H42" s="1"/>
      <c r="I42" s="1"/>
      <c r="J42" s="3"/>
    </row>
    <row r="43" spans="1:10" ht="15.75" thickBot="1" x14ac:dyDescent="0.3">
      <c r="A43" s="2">
        <v>42</v>
      </c>
      <c r="B43" s="2" t="s">
        <v>12</v>
      </c>
      <c r="C43" s="2">
        <v>28</v>
      </c>
      <c r="D43">
        <f>(A15*3)</f>
        <v>42</v>
      </c>
      <c r="E43" s="2">
        <v>2397</v>
      </c>
      <c r="F43" s="2" t="s">
        <v>23</v>
      </c>
      <c r="G43" s="2" t="s">
        <v>24</v>
      </c>
      <c r="H43" s="2"/>
      <c r="I43" s="2"/>
      <c r="J43" s="4"/>
    </row>
    <row r="44" spans="1:10" ht="15.75" thickBot="1" x14ac:dyDescent="0.3">
      <c r="A44" s="9">
        <v>43</v>
      </c>
      <c r="B44" s="9" t="s">
        <v>160</v>
      </c>
      <c r="C44" s="9">
        <v>26</v>
      </c>
      <c r="D44" s="10">
        <f>(A14*3)</f>
        <v>39</v>
      </c>
      <c r="E44" s="9">
        <v>14256</v>
      </c>
      <c r="F44" s="9" t="s">
        <v>161</v>
      </c>
      <c r="G44" s="9" t="s">
        <v>162</v>
      </c>
      <c r="H44" s="1"/>
      <c r="I44" s="1"/>
      <c r="J44" s="3"/>
    </row>
    <row r="45" spans="1:10" ht="15.75" thickBot="1" x14ac:dyDescent="0.3">
      <c r="A45" s="9">
        <v>44</v>
      </c>
      <c r="B45" s="9" t="s">
        <v>67</v>
      </c>
      <c r="C45" s="9">
        <v>24</v>
      </c>
      <c r="D45" s="10">
        <f>(A13*3)</f>
        <v>36</v>
      </c>
      <c r="E45" s="9">
        <v>9664</v>
      </c>
      <c r="F45" s="9" t="s">
        <v>156</v>
      </c>
      <c r="G45" s="9" t="s">
        <v>163</v>
      </c>
      <c r="H45" s="2"/>
      <c r="I45" s="2"/>
      <c r="J45" s="4"/>
    </row>
    <row r="46" spans="1:10" ht="15.75" thickBot="1" x14ac:dyDescent="0.3">
      <c r="A46" s="9">
        <v>45</v>
      </c>
      <c r="B46" s="9" t="s">
        <v>133</v>
      </c>
      <c r="C46" s="9">
        <v>22</v>
      </c>
      <c r="D46" s="10">
        <f>(A12*3)</f>
        <v>33</v>
      </c>
      <c r="E46" s="9">
        <v>12945</v>
      </c>
      <c r="F46" s="9" t="s">
        <v>164</v>
      </c>
      <c r="G46" s="9" t="s">
        <v>147</v>
      </c>
      <c r="H46" s="1"/>
      <c r="I46" s="1"/>
      <c r="J46" s="3"/>
    </row>
    <row r="47" spans="1:10" ht="15.75" thickBot="1" x14ac:dyDescent="0.3">
      <c r="A47" s="2">
        <v>46</v>
      </c>
      <c r="B47" s="2" t="s">
        <v>81</v>
      </c>
      <c r="C47" s="2">
        <v>20</v>
      </c>
      <c r="D47">
        <f>(A11*3)</f>
        <v>30</v>
      </c>
      <c r="E47" s="2">
        <v>1926</v>
      </c>
      <c r="F47" s="2" t="s">
        <v>165</v>
      </c>
      <c r="G47" s="2" t="s">
        <v>166</v>
      </c>
      <c r="H47" s="2"/>
      <c r="I47" s="2"/>
      <c r="J47" s="4"/>
    </row>
    <row r="48" spans="1:10" ht="15.75" thickBot="1" x14ac:dyDescent="0.3">
      <c r="A48" s="1">
        <v>47</v>
      </c>
      <c r="B48" s="1" t="s">
        <v>85</v>
      </c>
      <c r="C48" s="1">
        <v>18</v>
      </c>
      <c r="D48">
        <f>(A10*3)</f>
        <v>27</v>
      </c>
      <c r="E48" s="1">
        <v>15006</v>
      </c>
      <c r="F48" s="1" t="s">
        <v>167</v>
      </c>
      <c r="G48" s="1" t="s">
        <v>168</v>
      </c>
      <c r="H48" s="1"/>
      <c r="I48" s="1"/>
      <c r="J48" s="3"/>
    </row>
    <row r="49" spans="1:10" ht="15.75" thickBot="1" x14ac:dyDescent="0.3">
      <c r="A49" s="9">
        <v>48</v>
      </c>
      <c r="B49" s="9" t="s">
        <v>81</v>
      </c>
      <c r="C49" s="9">
        <v>16</v>
      </c>
      <c r="D49" s="10">
        <f>(A9*3)</f>
        <v>24</v>
      </c>
      <c r="E49" s="9">
        <v>10159</v>
      </c>
      <c r="F49" s="9" t="s">
        <v>35</v>
      </c>
      <c r="G49" s="9" t="s">
        <v>162</v>
      </c>
      <c r="H49" s="2"/>
      <c r="I49" s="2"/>
      <c r="J49" s="4"/>
    </row>
    <row r="50" spans="1:10" ht="15.75" thickBot="1" x14ac:dyDescent="0.3">
      <c r="A50" s="1">
        <v>49</v>
      </c>
      <c r="B50" s="1" t="s">
        <v>133</v>
      </c>
      <c r="C50" s="1">
        <v>14</v>
      </c>
      <c r="D50">
        <f>(A8*3)</f>
        <v>21</v>
      </c>
      <c r="E50" s="1">
        <v>13576</v>
      </c>
      <c r="F50" s="1" t="s">
        <v>169</v>
      </c>
      <c r="G50" s="1" t="s">
        <v>129</v>
      </c>
      <c r="H50" s="1"/>
      <c r="I50" s="1"/>
      <c r="J50" s="3"/>
    </row>
    <row r="51" spans="1:10" ht="15.75" thickBot="1" x14ac:dyDescent="0.3">
      <c r="A51" s="2">
        <v>50</v>
      </c>
      <c r="B51" s="2" t="s">
        <v>170</v>
      </c>
      <c r="C51" s="2">
        <v>12</v>
      </c>
      <c r="D51">
        <f>(A7*3)</f>
        <v>18</v>
      </c>
      <c r="E51" s="2">
        <v>5609</v>
      </c>
      <c r="F51" s="2" t="s">
        <v>171</v>
      </c>
      <c r="G51" s="2" t="s">
        <v>172</v>
      </c>
      <c r="H51" s="2"/>
      <c r="I51" s="2"/>
      <c r="J51" s="4"/>
    </row>
    <row r="52" spans="1:10" ht="15.75" thickBot="1" x14ac:dyDescent="0.3">
      <c r="A52" s="9">
        <v>51</v>
      </c>
      <c r="B52" s="9" t="s">
        <v>48</v>
      </c>
      <c r="C52" s="9">
        <v>10</v>
      </c>
      <c r="D52" s="10">
        <f>(A6*3)</f>
        <v>15</v>
      </c>
      <c r="E52" s="9">
        <v>1</v>
      </c>
      <c r="F52" s="9" t="s">
        <v>88</v>
      </c>
      <c r="G52" s="9" t="s">
        <v>80</v>
      </c>
      <c r="H52" s="1"/>
      <c r="I52" s="1"/>
      <c r="J52" s="3"/>
    </row>
    <row r="53" spans="1:10" ht="15.75" thickBot="1" x14ac:dyDescent="0.3">
      <c r="A53" s="2">
        <v>52</v>
      </c>
      <c r="B53" s="2" t="s">
        <v>45</v>
      </c>
      <c r="C53" s="2">
        <v>8</v>
      </c>
      <c r="D53">
        <f>(A5*3)</f>
        <v>12</v>
      </c>
      <c r="E53" s="2">
        <v>4359</v>
      </c>
      <c r="F53" s="2" t="s">
        <v>54</v>
      </c>
      <c r="G53" s="2" t="s">
        <v>69</v>
      </c>
      <c r="H53" s="2"/>
      <c r="I53" s="2"/>
      <c r="J53" s="4"/>
    </row>
    <row r="54" spans="1:10" ht="15.75" thickBot="1" x14ac:dyDescent="0.3">
      <c r="A54" s="9">
        <v>53</v>
      </c>
      <c r="B54" s="9" t="s">
        <v>64</v>
      </c>
      <c r="C54" s="9">
        <v>6</v>
      </c>
      <c r="D54" s="10">
        <f>(A4*3)</f>
        <v>9</v>
      </c>
      <c r="E54" s="9">
        <v>5396</v>
      </c>
      <c r="F54" s="9" t="s">
        <v>65</v>
      </c>
      <c r="G54" s="9" t="s">
        <v>66</v>
      </c>
      <c r="H54" s="1"/>
      <c r="I54" s="1"/>
      <c r="J54" s="3"/>
    </row>
    <row r="55" spans="1:10" ht="15.75" thickBot="1" x14ac:dyDescent="0.3">
      <c r="A55" s="2">
        <v>54</v>
      </c>
      <c r="B55" s="2" t="s">
        <v>160</v>
      </c>
      <c r="C55" s="2">
        <v>4</v>
      </c>
      <c r="D55">
        <f>(A3*3)</f>
        <v>6</v>
      </c>
      <c r="E55" s="2">
        <v>14650</v>
      </c>
      <c r="F55" s="2" t="s">
        <v>173</v>
      </c>
      <c r="G55" s="2" t="s">
        <v>174</v>
      </c>
      <c r="H55" s="2"/>
      <c r="I55" s="2"/>
      <c r="J55" s="4"/>
    </row>
    <row r="56" spans="1:10" ht="15.75" thickBot="1" x14ac:dyDescent="0.3">
      <c r="A56" s="1">
        <v>55</v>
      </c>
      <c r="B56" s="1" t="s">
        <v>42</v>
      </c>
      <c r="C56" s="1">
        <v>2</v>
      </c>
      <c r="D56">
        <f>(A2*3)</f>
        <v>3</v>
      </c>
      <c r="E56" s="1">
        <v>9616</v>
      </c>
      <c r="F56" s="1" t="s">
        <v>23</v>
      </c>
      <c r="G56" s="1" t="s">
        <v>97</v>
      </c>
      <c r="H56" s="1"/>
      <c r="I56" s="1"/>
      <c r="J56" s="3"/>
    </row>
    <row r="57" spans="1:10" ht="15.75" thickBot="1" x14ac:dyDescent="0.3">
      <c r="A57" s="5">
        <v>1</v>
      </c>
      <c r="B57" s="5" t="s">
        <v>119</v>
      </c>
      <c r="C57" s="5">
        <v>2</v>
      </c>
      <c r="D57">
        <f>(A2*3)</f>
        <v>3</v>
      </c>
      <c r="E57" s="5">
        <v>11194</v>
      </c>
      <c r="F57" s="5" t="s">
        <v>120</v>
      </c>
      <c r="G57" s="5" t="s">
        <v>121</v>
      </c>
      <c r="H57" s="5"/>
      <c r="I57" s="5"/>
      <c r="J57" s="6"/>
    </row>
    <row r="58" spans="1:10" ht="15.75" thickBot="1" x14ac:dyDescent="0.3">
      <c r="D58" s="2" t="s">
        <v>227</v>
      </c>
    </row>
    <row r="59" spans="1:10" ht="15.75" thickBot="1" x14ac:dyDescent="0.3">
      <c r="D59" s="1"/>
    </row>
    <row r="60" spans="1:10" ht="15.75" thickBot="1" x14ac:dyDescent="0.3">
      <c r="D60" s="2"/>
    </row>
    <row r="61" spans="1:10" ht="15.75" thickBot="1" x14ac:dyDescent="0.3">
      <c r="D61" s="1"/>
    </row>
    <row r="62" spans="1:10" ht="15.75" thickBot="1" x14ac:dyDescent="0.3">
      <c r="D62" s="5"/>
    </row>
  </sheetData>
  <autoFilter ref="A1:J5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G27" sqref="G27"/>
    </sheetView>
  </sheetViews>
  <sheetFormatPr defaultRowHeight="15" x14ac:dyDescent="0.25"/>
  <cols>
    <col min="1" max="1" width="4.28515625" bestFit="1" customWidth="1"/>
    <col min="2" max="2" width="7.7109375" bestFit="1" customWidth="1"/>
    <col min="3" max="3" width="10.85546875" bestFit="1" customWidth="1"/>
    <col min="4" max="4" width="19.85546875" bestFit="1" customWidth="1"/>
    <col min="5" max="5" width="8.42578125" bestFit="1" customWidth="1"/>
    <col min="6" max="6" width="12.85546875" bestFit="1" customWidth="1"/>
    <col min="7" max="7" width="12.42578125" bestFit="1" customWidth="1"/>
  </cols>
  <sheetData>
    <row r="1" spans="1:7" ht="15.75" thickBot="1" x14ac:dyDescent="0.3">
      <c r="A1" t="s">
        <v>0</v>
      </c>
      <c r="B1" t="s">
        <v>1</v>
      </c>
      <c r="C1" t="s">
        <v>230</v>
      </c>
      <c r="D1" t="s">
        <v>229</v>
      </c>
      <c r="E1" t="s">
        <v>2</v>
      </c>
      <c r="F1" t="s">
        <v>3</v>
      </c>
      <c r="G1" t="s">
        <v>4</v>
      </c>
    </row>
    <row r="2" spans="1:7" ht="15.75" thickBot="1" x14ac:dyDescent="0.3">
      <c r="A2" s="1">
        <v>1</v>
      </c>
      <c r="B2" s="1" t="s">
        <v>5</v>
      </c>
      <c r="C2" s="1">
        <v>116</v>
      </c>
      <c r="D2" s="1">
        <v>290</v>
      </c>
      <c r="E2" s="1">
        <v>1300</v>
      </c>
      <c r="F2" s="1" t="s">
        <v>6</v>
      </c>
      <c r="G2" s="3" t="s">
        <v>7</v>
      </c>
    </row>
    <row r="3" spans="1:7" ht="15.75" thickBot="1" x14ac:dyDescent="0.3">
      <c r="A3" s="2">
        <v>2</v>
      </c>
      <c r="B3" s="2" t="s">
        <v>5</v>
      </c>
      <c r="C3" s="2">
        <v>114</v>
      </c>
      <c r="D3" s="1">
        <v>285</v>
      </c>
      <c r="E3" s="2">
        <v>87</v>
      </c>
      <c r="F3" s="2" t="s">
        <v>8</v>
      </c>
      <c r="G3" s="4" t="s">
        <v>9</v>
      </c>
    </row>
    <row r="4" spans="1:7" ht="15.75" thickBot="1" x14ac:dyDescent="0.3">
      <c r="A4" s="1">
        <v>3</v>
      </c>
      <c r="B4" s="1" t="s">
        <v>39</v>
      </c>
      <c r="C4" s="1">
        <v>112</v>
      </c>
      <c r="D4" s="2">
        <v>280</v>
      </c>
      <c r="E4" s="1">
        <v>8379</v>
      </c>
      <c r="F4" s="1" t="s">
        <v>56</v>
      </c>
      <c r="G4" s="3" t="s">
        <v>57</v>
      </c>
    </row>
    <row r="5" spans="1:7" ht="15.75" thickBot="1" x14ac:dyDescent="0.3">
      <c r="A5" s="9">
        <v>4</v>
      </c>
      <c r="B5" s="9" t="s">
        <v>71</v>
      </c>
      <c r="C5" s="9">
        <v>110</v>
      </c>
      <c r="D5" s="9">
        <v>275</v>
      </c>
      <c r="E5" s="9">
        <v>1726</v>
      </c>
      <c r="F5" s="9" t="s">
        <v>23</v>
      </c>
      <c r="G5" s="11" t="s">
        <v>72</v>
      </c>
    </row>
    <row r="6" spans="1:7" ht="15.75" thickBot="1" x14ac:dyDescent="0.3">
      <c r="A6" s="1">
        <v>5</v>
      </c>
      <c r="B6" s="1" t="s">
        <v>18</v>
      </c>
      <c r="C6" s="1">
        <v>108</v>
      </c>
      <c r="D6" s="2">
        <v>270</v>
      </c>
      <c r="E6" s="1">
        <v>9299</v>
      </c>
      <c r="F6" s="1" t="s">
        <v>114</v>
      </c>
      <c r="G6" s="3" t="s">
        <v>87</v>
      </c>
    </row>
    <row r="7" spans="1:7" ht="15.75" thickBot="1" x14ac:dyDescent="0.3">
      <c r="A7" s="9">
        <v>6</v>
      </c>
      <c r="B7" s="9" t="s">
        <v>18</v>
      </c>
      <c r="C7" s="9">
        <v>106</v>
      </c>
      <c r="D7" s="9">
        <v>265</v>
      </c>
      <c r="E7" s="9">
        <v>8328</v>
      </c>
      <c r="F7" s="9" t="s">
        <v>19</v>
      </c>
      <c r="G7" s="11" t="s">
        <v>20</v>
      </c>
    </row>
    <row r="8" spans="1:7" ht="15.75" thickBot="1" x14ac:dyDescent="0.3">
      <c r="A8" s="1">
        <v>7</v>
      </c>
      <c r="B8" s="1" t="s">
        <v>18</v>
      </c>
      <c r="C8" s="1">
        <v>104</v>
      </c>
      <c r="D8" s="2">
        <v>260</v>
      </c>
      <c r="E8" s="1">
        <v>14778</v>
      </c>
      <c r="F8" s="1" t="s">
        <v>51</v>
      </c>
      <c r="G8" s="3" t="s">
        <v>52</v>
      </c>
    </row>
    <row r="9" spans="1:7" ht="15.75" thickBot="1" x14ac:dyDescent="0.3">
      <c r="A9" s="2">
        <v>8</v>
      </c>
      <c r="B9" s="2" t="s">
        <v>170</v>
      </c>
      <c r="C9" s="2">
        <v>102</v>
      </c>
      <c r="D9" s="1">
        <v>255</v>
      </c>
      <c r="E9" s="2">
        <v>8329</v>
      </c>
      <c r="F9" s="2" t="s">
        <v>175</v>
      </c>
      <c r="G9" s="4" t="s">
        <v>176</v>
      </c>
    </row>
    <row r="10" spans="1:7" ht="15.75" thickBot="1" x14ac:dyDescent="0.3">
      <c r="A10" s="9">
        <v>9</v>
      </c>
      <c r="B10" s="9" t="s">
        <v>18</v>
      </c>
      <c r="C10" s="9">
        <v>100</v>
      </c>
      <c r="D10" s="9">
        <v>250</v>
      </c>
      <c r="E10" s="9">
        <v>10118</v>
      </c>
      <c r="F10" s="9" t="s">
        <v>177</v>
      </c>
      <c r="G10" s="11" t="s">
        <v>178</v>
      </c>
    </row>
    <row r="11" spans="1:7" ht="15.75" thickBot="1" x14ac:dyDescent="0.3">
      <c r="A11" s="9">
        <v>10</v>
      </c>
      <c r="B11" s="9" t="s">
        <v>15</v>
      </c>
      <c r="C11" s="9">
        <v>98</v>
      </c>
      <c r="D11" s="9">
        <v>245</v>
      </c>
      <c r="E11" s="9">
        <v>10514</v>
      </c>
      <c r="F11" s="9" t="s">
        <v>116</v>
      </c>
      <c r="G11" s="11" t="s">
        <v>20</v>
      </c>
    </row>
    <row r="12" spans="1:7" ht="15.75" thickBot="1" x14ac:dyDescent="0.3">
      <c r="A12" s="9">
        <v>11</v>
      </c>
      <c r="B12" s="9" t="s">
        <v>5</v>
      </c>
      <c r="C12" s="9">
        <v>96</v>
      </c>
      <c r="D12" s="9">
        <v>240</v>
      </c>
      <c r="E12" s="9">
        <v>1409</v>
      </c>
      <c r="F12" s="9" t="s">
        <v>33</v>
      </c>
      <c r="G12" s="11" t="s">
        <v>34</v>
      </c>
    </row>
    <row r="13" spans="1:7" ht="15.75" thickBot="1" x14ac:dyDescent="0.3">
      <c r="A13" s="9">
        <v>12</v>
      </c>
      <c r="B13" s="9" t="s">
        <v>39</v>
      </c>
      <c r="C13" s="9">
        <v>94</v>
      </c>
      <c r="D13" s="9">
        <v>235</v>
      </c>
      <c r="E13" s="9">
        <v>9619</v>
      </c>
      <c r="F13" s="9" t="s">
        <v>40</v>
      </c>
      <c r="G13" s="11" t="s">
        <v>41</v>
      </c>
    </row>
    <row r="14" spans="1:7" ht="15.75" thickBot="1" x14ac:dyDescent="0.3">
      <c r="A14" s="1">
        <v>13</v>
      </c>
      <c r="B14" s="1" t="s">
        <v>53</v>
      </c>
      <c r="C14" s="1">
        <v>92</v>
      </c>
      <c r="D14" s="2">
        <v>230</v>
      </c>
      <c r="E14" s="1">
        <v>14944</v>
      </c>
      <c r="F14" s="1" t="s">
        <v>54</v>
      </c>
      <c r="G14" s="3" t="s">
        <v>55</v>
      </c>
    </row>
    <row r="15" spans="1:7" ht="15.75" thickBot="1" x14ac:dyDescent="0.3">
      <c r="A15" s="9">
        <v>14</v>
      </c>
      <c r="B15" s="9" t="s">
        <v>67</v>
      </c>
      <c r="C15" s="9">
        <v>90</v>
      </c>
      <c r="D15" s="9">
        <v>225</v>
      </c>
      <c r="E15" s="9">
        <v>12743</v>
      </c>
      <c r="F15" s="9" t="s">
        <v>150</v>
      </c>
      <c r="G15" s="11" t="s">
        <v>29</v>
      </c>
    </row>
    <row r="16" spans="1:7" ht="15.75" thickBot="1" x14ac:dyDescent="0.3">
      <c r="A16" s="9">
        <v>15</v>
      </c>
      <c r="B16" s="9" t="s">
        <v>18</v>
      </c>
      <c r="C16" s="9">
        <v>88</v>
      </c>
      <c r="D16" s="9">
        <v>220</v>
      </c>
      <c r="E16" s="9">
        <v>8892</v>
      </c>
      <c r="F16" s="9" t="s">
        <v>179</v>
      </c>
      <c r="G16" s="11" t="s">
        <v>180</v>
      </c>
    </row>
    <row r="17" spans="1:7" ht="15.75" thickBot="1" x14ac:dyDescent="0.3">
      <c r="A17" s="9">
        <v>16</v>
      </c>
      <c r="B17" s="9" t="s">
        <v>45</v>
      </c>
      <c r="C17" s="9">
        <v>86</v>
      </c>
      <c r="D17" s="9">
        <v>215</v>
      </c>
      <c r="E17" s="9">
        <v>5862</v>
      </c>
      <c r="F17" s="9" t="s">
        <v>111</v>
      </c>
      <c r="G17" s="11" t="s">
        <v>63</v>
      </c>
    </row>
    <row r="18" spans="1:7" ht="15.75" thickBot="1" x14ac:dyDescent="0.3">
      <c r="A18" s="9">
        <v>17</v>
      </c>
      <c r="B18" s="9" t="s">
        <v>18</v>
      </c>
      <c r="C18" s="9">
        <v>84</v>
      </c>
      <c r="D18" s="9">
        <v>210</v>
      </c>
      <c r="E18" s="9">
        <v>12771</v>
      </c>
      <c r="F18" s="9" t="s">
        <v>181</v>
      </c>
      <c r="G18" s="11" t="s">
        <v>182</v>
      </c>
    </row>
    <row r="19" spans="1:7" ht="15.75" thickBot="1" x14ac:dyDescent="0.3">
      <c r="A19" s="9">
        <v>18</v>
      </c>
      <c r="B19" s="9" t="s">
        <v>67</v>
      </c>
      <c r="C19" s="9">
        <v>82</v>
      </c>
      <c r="D19" s="9">
        <v>205</v>
      </c>
      <c r="E19" s="9">
        <v>3854</v>
      </c>
      <c r="F19" s="9" t="s">
        <v>65</v>
      </c>
      <c r="G19" s="11" t="s">
        <v>130</v>
      </c>
    </row>
    <row r="20" spans="1:7" ht="15.75" thickBot="1" x14ac:dyDescent="0.3">
      <c r="A20" s="1">
        <v>19</v>
      </c>
      <c r="B20" s="1" t="s">
        <v>12</v>
      </c>
      <c r="C20" s="1">
        <v>80</v>
      </c>
      <c r="D20" s="2">
        <v>200</v>
      </c>
      <c r="E20" s="1">
        <v>2397</v>
      </c>
      <c r="F20" s="1" t="s">
        <v>23</v>
      </c>
      <c r="G20" s="3" t="s">
        <v>24</v>
      </c>
    </row>
    <row r="21" spans="1:7" ht="15.75" thickBot="1" x14ac:dyDescent="0.3">
      <c r="A21" s="9">
        <v>20</v>
      </c>
      <c r="B21" s="9" t="s">
        <v>12</v>
      </c>
      <c r="C21" s="9">
        <v>78</v>
      </c>
      <c r="D21" s="9">
        <v>195</v>
      </c>
      <c r="E21" s="9">
        <v>6899</v>
      </c>
      <c r="F21" s="9" t="s">
        <v>43</v>
      </c>
      <c r="G21" s="11" t="s">
        <v>44</v>
      </c>
    </row>
    <row r="22" spans="1:7" ht="15.75" thickBot="1" x14ac:dyDescent="0.3">
      <c r="A22" s="9">
        <v>21</v>
      </c>
      <c r="B22" s="9" t="s">
        <v>42</v>
      </c>
      <c r="C22" s="9">
        <v>76</v>
      </c>
      <c r="D22" s="9">
        <v>190</v>
      </c>
      <c r="E22" s="9">
        <v>6397</v>
      </c>
      <c r="F22" s="9" t="s">
        <v>183</v>
      </c>
      <c r="G22" s="11" t="s">
        <v>184</v>
      </c>
    </row>
    <row r="23" spans="1:7" ht="15.75" thickBot="1" x14ac:dyDescent="0.3">
      <c r="A23" s="9">
        <v>22</v>
      </c>
      <c r="B23" s="9" t="s">
        <v>67</v>
      </c>
      <c r="C23" s="9">
        <v>74</v>
      </c>
      <c r="D23" s="9">
        <v>185</v>
      </c>
      <c r="E23" s="9">
        <v>14209</v>
      </c>
      <c r="F23" s="9" t="s">
        <v>28</v>
      </c>
      <c r="G23" s="11" t="s">
        <v>29</v>
      </c>
    </row>
    <row r="24" spans="1:7" ht="15.75" thickBot="1" x14ac:dyDescent="0.3">
      <c r="A24" s="9">
        <v>23</v>
      </c>
      <c r="B24" s="9" t="s">
        <v>15</v>
      </c>
      <c r="C24" s="9">
        <v>72</v>
      </c>
      <c r="D24" s="9">
        <v>180</v>
      </c>
      <c r="E24" s="9">
        <v>5863</v>
      </c>
      <c r="F24" s="9" t="s">
        <v>62</v>
      </c>
      <c r="G24" s="11" t="s">
        <v>63</v>
      </c>
    </row>
    <row r="25" spans="1:7" ht="15.75" thickBot="1" x14ac:dyDescent="0.3">
      <c r="A25" s="9">
        <v>24</v>
      </c>
      <c r="B25" s="9" t="s">
        <v>5</v>
      </c>
      <c r="C25" s="9">
        <v>70</v>
      </c>
      <c r="D25" s="9">
        <v>175</v>
      </c>
      <c r="E25" s="9">
        <v>11601</v>
      </c>
      <c r="F25" s="9" t="s">
        <v>10</v>
      </c>
      <c r="G25" s="11" t="s">
        <v>11</v>
      </c>
    </row>
    <row r="26" spans="1:7" ht="15.75" thickBot="1" x14ac:dyDescent="0.3">
      <c r="A26" s="9">
        <v>25</v>
      </c>
      <c r="B26" s="9" t="s">
        <v>15</v>
      </c>
      <c r="C26" s="9">
        <v>68</v>
      </c>
      <c r="D26" s="9">
        <v>170</v>
      </c>
      <c r="E26" s="9">
        <v>12335</v>
      </c>
      <c r="F26" s="9" t="s">
        <v>185</v>
      </c>
      <c r="G26" s="11" t="s">
        <v>186</v>
      </c>
    </row>
    <row r="27" spans="1:7" ht="15.75" thickBot="1" x14ac:dyDescent="0.3">
      <c r="A27" s="9">
        <v>26</v>
      </c>
      <c r="B27" s="9" t="s">
        <v>12</v>
      </c>
      <c r="C27" s="9">
        <v>66</v>
      </c>
      <c r="D27" s="9">
        <v>165</v>
      </c>
      <c r="E27" s="9">
        <v>9848</v>
      </c>
      <c r="F27" s="9" t="s">
        <v>35</v>
      </c>
      <c r="G27" s="11" t="s">
        <v>36</v>
      </c>
    </row>
    <row r="28" spans="1:7" ht="15.75" thickBot="1" x14ac:dyDescent="0.3">
      <c r="A28" s="1">
        <v>27</v>
      </c>
      <c r="B28" s="1" t="s">
        <v>85</v>
      </c>
      <c r="C28" s="1">
        <v>64</v>
      </c>
      <c r="D28" s="2">
        <v>160</v>
      </c>
      <c r="E28" s="1">
        <v>16025</v>
      </c>
      <c r="F28" s="1" t="s">
        <v>105</v>
      </c>
      <c r="G28" s="3" t="s">
        <v>106</v>
      </c>
    </row>
    <row r="29" spans="1:7" ht="15.75" thickBot="1" x14ac:dyDescent="0.3">
      <c r="A29" s="9">
        <v>28</v>
      </c>
      <c r="B29" s="9" t="s">
        <v>18</v>
      </c>
      <c r="C29" s="9">
        <v>62</v>
      </c>
      <c r="D29" s="9">
        <v>155</v>
      </c>
      <c r="E29" s="9">
        <v>11638</v>
      </c>
      <c r="F29" s="9" t="s">
        <v>95</v>
      </c>
      <c r="G29" s="11" t="s">
        <v>11</v>
      </c>
    </row>
    <row r="30" spans="1:7" ht="15.75" thickBot="1" x14ac:dyDescent="0.3">
      <c r="A30" s="9">
        <v>29</v>
      </c>
      <c r="B30" s="9" t="s">
        <v>15</v>
      </c>
      <c r="C30" s="9">
        <v>60</v>
      </c>
      <c r="D30" s="9">
        <v>150</v>
      </c>
      <c r="E30" s="9">
        <v>12486</v>
      </c>
      <c r="F30" s="9" t="s">
        <v>37</v>
      </c>
      <c r="G30" s="11" t="s">
        <v>38</v>
      </c>
    </row>
    <row r="31" spans="1:7" ht="15.75" thickBot="1" x14ac:dyDescent="0.3">
      <c r="A31" s="2">
        <v>30</v>
      </c>
      <c r="B31" s="2" t="s">
        <v>42</v>
      </c>
      <c r="C31" s="2">
        <v>58</v>
      </c>
      <c r="D31" s="1">
        <v>145</v>
      </c>
      <c r="E31" s="2">
        <v>12653</v>
      </c>
      <c r="F31" s="2" t="s">
        <v>58</v>
      </c>
      <c r="G31" s="4" t="s">
        <v>59</v>
      </c>
    </row>
    <row r="32" spans="1:7" ht="15.75" thickBot="1" x14ac:dyDescent="0.3">
      <c r="A32" s="9">
        <v>31</v>
      </c>
      <c r="B32" s="9" t="s">
        <v>85</v>
      </c>
      <c r="C32" s="9">
        <v>56</v>
      </c>
      <c r="D32" s="9">
        <v>140</v>
      </c>
      <c r="E32" s="9">
        <v>15552</v>
      </c>
      <c r="F32" s="9" t="s">
        <v>187</v>
      </c>
      <c r="G32" s="11" t="s">
        <v>188</v>
      </c>
    </row>
    <row r="33" spans="1:7" ht="15.75" thickBot="1" x14ac:dyDescent="0.3">
      <c r="A33" s="2">
        <v>32</v>
      </c>
      <c r="B33" s="2" t="s">
        <v>81</v>
      </c>
      <c r="C33" s="2">
        <v>54</v>
      </c>
      <c r="D33" s="1">
        <v>135</v>
      </c>
      <c r="E33" s="2">
        <v>1926</v>
      </c>
      <c r="F33" s="2" t="s">
        <v>165</v>
      </c>
      <c r="G33" s="4" t="s">
        <v>166</v>
      </c>
    </row>
    <row r="34" spans="1:7" ht="15.75" thickBot="1" x14ac:dyDescent="0.3">
      <c r="A34" s="9">
        <v>33</v>
      </c>
      <c r="B34" s="9" t="s">
        <v>27</v>
      </c>
      <c r="C34" s="9">
        <v>52</v>
      </c>
      <c r="D34" s="9">
        <v>130</v>
      </c>
      <c r="E34" s="9">
        <v>15123</v>
      </c>
      <c r="F34" s="9" t="s">
        <v>117</v>
      </c>
      <c r="G34" s="11" t="s">
        <v>118</v>
      </c>
    </row>
    <row r="35" spans="1:7" ht="15.75" thickBot="1" x14ac:dyDescent="0.3">
      <c r="A35" s="2">
        <v>34</v>
      </c>
      <c r="B35" s="2" t="s">
        <v>85</v>
      </c>
      <c r="C35" s="2">
        <v>50</v>
      </c>
      <c r="D35" s="1">
        <v>125</v>
      </c>
      <c r="E35" s="2">
        <v>16068</v>
      </c>
      <c r="F35" s="2" t="s">
        <v>86</v>
      </c>
      <c r="G35" s="4" t="s">
        <v>87</v>
      </c>
    </row>
    <row r="36" spans="1:7" ht="15.75" thickBot="1" x14ac:dyDescent="0.3">
      <c r="A36" s="9">
        <v>35</v>
      </c>
      <c r="B36" s="9" t="s">
        <v>81</v>
      </c>
      <c r="C36" s="9">
        <v>48</v>
      </c>
      <c r="D36" s="9">
        <v>120</v>
      </c>
      <c r="E36" s="9">
        <v>10159</v>
      </c>
      <c r="F36" s="9" t="s">
        <v>35</v>
      </c>
      <c r="G36" s="11" t="s">
        <v>162</v>
      </c>
    </row>
    <row r="37" spans="1:7" ht="15.75" thickBot="1" x14ac:dyDescent="0.3">
      <c r="A37" s="9">
        <v>36</v>
      </c>
      <c r="B37" s="9" t="s">
        <v>133</v>
      </c>
      <c r="C37" s="9">
        <v>46</v>
      </c>
      <c r="D37" s="9">
        <v>115</v>
      </c>
      <c r="E37" s="9">
        <v>12208</v>
      </c>
      <c r="F37" s="9" t="s">
        <v>148</v>
      </c>
      <c r="G37" s="11" t="s">
        <v>149</v>
      </c>
    </row>
    <row r="38" spans="1:7" ht="15.75" thickBot="1" x14ac:dyDescent="0.3">
      <c r="A38" s="9">
        <v>37</v>
      </c>
      <c r="B38" s="9" t="s">
        <v>27</v>
      </c>
      <c r="C38" s="9">
        <v>44</v>
      </c>
      <c r="D38" s="9">
        <v>110</v>
      </c>
      <c r="E38" s="9">
        <v>11139</v>
      </c>
      <c r="F38" s="9" t="s">
        <v>112</v>
      </c>
      <c r="G38" s="11" t="s">
        <v>113</v>
      </c>
    </row>
    <row r="39" spans="1:7" ht="15.75" thickBot="1" x14ac:dyDescent="0.3">
      <c r="A39" s="9">
        <v>38</v>
      </c>
      <c r="B39" s="9" t="s">
        <v>27</v>
      </c>
      <c r="C39" s="9">
        <v>42</v>
      </c>
      <c r="D39" s="9">
        <v>105</v>
      </c>
      <c r="E39" s="9">
        <v>11737</v>
      </c>
      <c r="F39" s="9" t="s">
        <v>189</v>
      </c>
      <c r="G39" s="11" t="s">
        <v>190</v>
      </c>
    </row>
    <row r="40" spans="1:7" ht="15.75" thickBot="1" x14ac:dyDescent="0.3">
      <c r="A40" s="1">
        <v>39</v>
      </c>
      <c r="B40" s="1" t="s">
        <v>85</v>
      </c>
      <c r="C40" s="1">
        <v>40</v>
      </c>
      <c r="D40" s="2">
        <v>100</v>
      </c>
      <c r="E40" s="1">
        <v>13794</v>
      </c>
      <c r="F40" s="1" t="s">
        <v>54</v>
      </c>
      <c r="G40" s="3" t="s">
        <v>191</v>
      </c>
    </row>
    <row r="41" spans="1:7" ht="15.75" thickBot="1" x14ac:dyDescent="0.3">
      <c r="A41" s="2">
        <v>40</v>
      </c>
      <c r="B41" s="2" t="s">
        <v>85</v>
      </c>
      <c r="C41" s="2">
        <v>38</v>
      </c>
      <c r="D41" s="1">
        <v>95</v>
      </c>
      <c r="E41" s="2">
        <v>11465</v>
      </c>
      <c r="F41" s="2" t="s">
        <v>192</v>
      </c>
      <c r="G41" s="4" t="s">
        <v>193</v>
      </c>
    </row>
    <row r="42" spans="1:7" ht="15.75" thickBot="1" x14ac:dyDescent="0.3">
      <c r="A42" s="9">
        <v>41</v>
      </c>
      <c r="B42" s="9" t="s">
        <v>136</v>
      </c>
      <c r="C42" s="9">
        <v>36</v>
      </c>
      <c r="D42" s="9">
        <v>90</v>
      </c>
      <c r="E42" s="9">
        <v>10066</v>
      </c>
      <c r="F42" s="9" t="s">
        <v>153</v>
      </c>
      <c r="G42" s="11" t="s">
        <v>154</v>
      </c>
    </row>
    <row r="43" spans="1:7" ht="15.75" thickBot="1" x14ac:dyDescent="0.3">
      <c r="A43" s="2">
        <v>42</v>
      </c>
      <c r="B43" s="2" t="s">
        <v>64</v>
      </c>
      <c r="C43" s="2">
        <v>34</v>
      </c>
      <c r="D43" s="1">
        <v>85</v>
      </c>
      <c r="E43" s="2">
        <v>12777</v>
      </c>
      <c r="F43" s="2" t="s">
        <v>173</v>
      </c>
      <c r="G43" s="4" t="s">
        <v>194</v>
      </c>
    </row>
    <row r="44" spans="1:7" ht="15.75" thickBot="1" x14ac:dyDescent="0.3">
      <c r="A44" s="1">
        <v>43</v>
      </c>
      <c r="B44" s="1" t="s">
        <v>27</v>
      </c>
      <c r="C44" s="1">
        <v>32</v>
      </c>
      <c r="D44" s="2">
        <v>80</v>
      </c>
      <c r="E44" s="1">
        <v>9626</v>
      </c>
      <c r="F44" s="1" t="s">
        <v>195</v>
      </c>
      <c r="G44" s="3" t="s">
        <v>196</v>
      </c>
    </row>
    <row r="45" spans="1:7" ht="15.75" thickBot="1" x14ac:dyDescent="0.3">
      <c r="A45" s="9">
        <v>44</v>
      </c>
      <c r="B45" s="9" t="s">
        <v>67</v>
      </c>
      <c r="C45" s="9">
        <v>30</v>
      </c>
      <c r="D45" s="9">
        <v>75</v>
      </c>
      <c r="E45" s="9">
        <v>10246</v>
      </c>
      <c r="F45" s="9" t="s">
        <v>197</v>
      </c>
      <c r="G45" s="11" t="s">
        <v>104</v>
      </c>
    </row>
    <row r="46" spans="1:7" ht="15.75" thickBot="1" x14ac:dyDescent="0.3">
      <c r="A46" s="9">
        <v>45</v>
      </c>
      <c r="B46" s="9" t="s">
        <v>81</v>
      </c>
      <c r="C46" s="9">
        <v>28</v>
      </c>
      <c r="D46" s="9">
        <v>70</v>
      </c>
      <c r="E46" s="9">
        <v>12944</v>
      </c>
      <c r="F46" s="9" t="s">
        <v>146</v>
      </c>
      <c r="G46" s="11" t="s">
        <v>147</v>
      </c>
    </row>
    <row r="47" spans="1:7" ht="15.75" thickBot="1" x14ac:dyDescent="0.3">
      <c r="A47" s="2">
        <v>46</v>
      </c>
      <c r="B47" s="2" t="s">
        <v>136</v>
      </c>
      <c r="C47" s="2">
        <v>26</v>
      </c>
      <c r="D47" s="1">
        <v>65</v>
      </c>
      <c r="E47" s="2">
        <v>228</v>
      </c>
      <c r="F47" s="2" t="s">
        <v>156</v>
      </c>
      <c r="G47" s="4" t="s">
        <v>157</v>
      </c>
    </row>
    <row r="48" spans="1:7" ht="15.75" thickBot="1" x14ac:dyDescent="0.3">
      <c r="A48" s="9">
        <v>47</v>
      </c>
      <c r="B48" s="9" t="s">
        <v>27</v>
      </c>
      <c r="C48" s="9">
        <v>24</v>
      </c>
      <c r="D48" s="9">
        <v>60</v>
      </c>
      <c r="E48" s="9">
        <v>14210</v>
      </c>
      <c r="F48" s="9" t="s">
        <v>107</v>
      </c>
      <c r="G48" s="11" t="s">
        <v>108</v>
      </c>
    </row>
    <row r="49" spans="1:7" ht="15.75" thickBot="1" x14ac:dyDescent="0.3">
      <c r="A49" s="2">
        <v>48</v>
      </c>
      <c r="B49" s="2" t="s">
        <v>15</v>
      </c>
      <c r="C49" s="2">
        <v>22</v>
      </c>
      <c r="D49" s="1">
        <v>55</v>
      </c>
      <c r="E49" s="2">
        <v>11147</v>
      </c>
      <c r="F49" s="2" t="s">
        <v>60</v>
      </c>
      <c r="G49" s="4" t="s">
        <v>61</v>
      </c>
    </row>
    <row r="50" spans="1:7" ht="15.75" thickBot="1" x14ac:dyDescent="0.3">
      <c r="A50" s="9">
        <v>49</v>
      </c>
      <c r="B50" s="9" t="s">
        <v>45</v>
      </c>
      <c r="C50" s="9">
        <v>20</v>
      </c>
      <c r="D50" s="9">
        <v>50</v>
      </c>
      <c r="E50" s="9">
        <v>1031</v>
      </c>
      <c r="F50" s="9" t="s">
        <v>46</v>
      </c>
      <c r="G50" s="11" t="s">
        <v>47</v>
      </c>
    </row>
    <row r="51" spans="1:7" ht="15.75" thickBot="1" x14ac:dyDescent="0.3">
      <c r="A51" s="2">
        <v>50</v>
      </c>
      <c r="B51" s="2" t="s">
        <v>133</v>
      </c>
      <c r="C51" s="2">
        <v>18</v>
      </c>
      <c r="D51" s="1">
        <v>45</v>
      </c>
      <c r="E51" s="2">
        <v>8900</v>
      </c>
      <c r="F51" s="2" t="s">
        <v>198</v>
      </c>
      <c r="G51" s="4" t="s">
        <v>199</v>
      </c>
    </row>
    <row r="52" spans="1:7" ht="15.75" thickBot="1" x14ac:dyDescent="0.3">
      <c r="A52" s="9">
        <v>51</v>
      </c>
      <c r="B52" s="9" t="s">
        <v>133</v>
      </c>
      <c r="C52" s="9">
        <v>16</v>
      </c>
      <c r="D52" s="9">
        <v>40</v>
      </c>
      <c r="E52" s="9">
        <v>10063</v>
      </c>
      <c r="F52" s="9" t="s">
        <v>200</v>
      </c>
      <c r="G52" s="11" t="s">
        <v>201</v>
      </c>
    </row>
    <row r="53" spans="1:7" ht="15.75" thickBot="1" x14ac:dyDescent="0.3">
      <c r="A53" s="9">
        <v>52</v>
      </c>
      <c r="B53" s="9" t="s">
        <v>27</v>
      </c>
      <c r="C53" s="9">
        <v>14</v>
      </c>
      <c r="D53" s="9">
        <v>35</v>
      </c>
      <c r="E53" s="9">
        <v>8067</v>
      </c>
      <c r="F53" s="9" t="s">
        <v>117</v>
      </c>
      <c r="G53" s="11" t="s">
        <v>184</v>
      </c>
    </row>
    <row r="54" spans="1:7" ht="15.75" thickBot="1" x14ac:dyDescent="0.3">
      <c r="A54" s="1">
        <v>53</v>
      </c>
      <c r="B54" s="1" t="s">
        <v>170</v>
      </c>
      <c r="C54" s="1">
        <v>12</v>
      </c>
      <c r="D54" s="2">
        <v>30</v>
      </c>
      <c r="E54" s="1">
        <v>5609</v>
      </c>
      <c r="F54" s="1" t="s">
        <v>171</v>
      </c>
      <c r="G54" s="3" t="s">
        <v>172</v>
      </c>
    </row>
    <row r="55" spans="1:7" ht="15.75" thickBot="1" x14ac:dyDescent="0.3">
      <c r="A55" s="2">
        <v>54</v>
      </c>
      <c r="B55" s="2" t="s">
        <v>136</v>
      </c>
      <c r="C55" s="2">
        <v>10</v>
      </c>
      <c r="D55" s="1">
        <v>25</v>
      </c>
      <c r="E55" s="2">
        <v>11829</v>
      </c>
      <c r="F55" s="2" t="s">
        <v>137</v>
      </c>
      <c r="G55" s="4" t="s">
        <v>138</v>
      </c>
    </row>
    <row r="56" spans="1:7" ht="15.75" thickBot="1" x14ac:dyDescent="0.3">
      <c r="A56" s="1">
        <v>55</v>
      </c>
      <c r="B56" s="1" t="s">
        <v>15</v>
      </c>
      <c r="C56" s="1">
        <v>8</v>
      </c>
      <c r="D56" s="2">
        <v>20</v>
      </c>
      <c r="E56" s="1">
        <v>7168</v>
      </c>
      <c r="F56" s="1" t="s">
        <v>202</v>
      </c>
      <c r="G56" s="3" t="s">
        <v>203</v>
      </c>
    </row>
    <row r="57" spans="1:7" ht="15.75" thickBot="1" x14ac:dyDescent="0.3">
      <c r="A57" s="9">
        <v>56</v>
      </c>
      <c r="B57" s="9" t="s">
        <v>160</v>
      </c>
      <c r="C57" s="9">
        <v>6</v>
      </c>
      <c r="D57" s="9">
        <v>15</v>
      </c>
      <c r="E57" s="9">
        <v>14256</v>
      </c>
      <c r="F57" s="9" t="s">
        <v>161</v>
      </c>
      <c r="G57" s="11" t="s">
        <v>162</v>
      </c>
    </row>
    <row r="58" spans="1:7" ht="15.75" thickBot="1" x14ac:dyDescent="0.3">
      <c r="A58" s="9">
        <v>57</v>
      </c>
      <c r="B58" s="9" t="s">
        <v>42</v>
      </c>
      <c r="C58" s="9">
        <v>4</v>
      </c>
      <c r="D58" s="9">
        <v>10</v>
      </c>
      <c r="E58" s="9">
        <v>9273</v>
      </c>
      <c r="F58" s="9" t="s">
        <v>58</v>
      </c>
      <c r="G58" s="11" t="s">
        <v>204</v>
      </c>
    </row>
    <row r="59" spans="1:7" ht="15.75" thickBot="1" x14ac:dyDescent="0.3">
      <c r="A59" s="2">
        <v>58</v>
      </c>
      <c r="B59" s="2" t="s">
        <v>160</v>
      </c>
      <c r="C59" s="2">
        <v>2</v>
      </c>
      <c r="D59" s="1">
        <v>5</v>
      </c>
      <c r="E59" s="2">
        <v>13792</v>
      </c>
      <c r="F59" s="2" t="s">
        <v>173</v>
      </c>
      <c r="G59" s="4" t="s">
        <v>191</v>
      </c>
    </row>
    <row r="60" spans="1:7" ht="15.75" thickBot="1" x14ac:dyDescent="0.3">
      <c r="A60" s="9">
        <v>1</v>
      </c>
      <c r="B60" s="9" t="s">
        <v>205</v>
      </c>
      <c r="C60" s="9">
        <v>4</v>
      </c>
      <c r="D60" s="12">
        <v>10</v>
      </c>
      <c r="E60" s="9">
        <v>8068</v>
      </c>
      <c r="F60" s="9" t="s">
        <v>206</v>
      </c>
      <c r="G60" s="11" t="s">
        <v>184</v>
      </c>
    </row>
    <row r="61" spans="1:7" ht="15.75" thickBot="1" x14ac:dyDescent="0.3">
      <c r="A61" s="12">
        <v>2</v>
      </c>
      <c r="B61" s="12" t="s">
        <v>205</v>
      </c>
      <c r="C61" s="12">
        <v>2</v>
      </c>
      <c r="D61" s="12">
        <v>5</v>
      </c>
      <c r="E61" s="12">
        <v>10937</v>
      </c>
      <c r="F61" s="12" t="s">
        <v>207</v>
      </c>
      <c r="G61" s="13" t="s">
        <v>180</v>
      </c>
    </row>
  </sheetData>
  <autoFilter ref="A1:G6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workbookViewId="0">
      <selection activeCell="D66" sqref="D66"/>
    </sheetView>
  </sheetViews>
  <sheetFormatPr defaultRowHeight="15" x14ac:dyDescent="0.25"/>
  <cols>
    <col min="1" max="1" width="3" bestFit="1" customWidth="1"/>
    <col min="2" max="2" width="5.5703125" bestFit="1" customWidth="1"/>
    <col min="3" max="3" width="8.5703125" bestFit="1" customWidth="1"/>
    <col min="4" max="4" width="17.5703125" bestFit="1" customWidth="1"/>
    <col min="5" max="5" width="6.140625" bestFit="1" customWidth="1"/>
    <col min="6" max="6" width="10.5703125" bestFit="1" customWidth="1"/>
    <col min="7" max="7" width="13" customWidth="1"/>
    <col min="8" max="8" width="6.5703125" bestFit="1" customWidth="1"/>
    <col min="9" max="9" width="3" bestFit="1" customWidth="1"/>
    <col min="10" max="10" width="7.5703125" bestFit="1" customWidth="1"/>
    <col min="13" max="13" width="1.42578125" bestFit="1" customWidth="1"/>
  </cols>
  <sheetData>
    <row r="1" spans="1:13" ht="15.75" thickBot="1" x14ac:dyDescent="0.3">
      <c r="A1" t="s">
        <v>0</v>
      </c>
      <c r="B1" t="s">
        <v>1</v>
      </c>
      <c r="C1" t="s">
        <v>230</v>
      </c>
      <c r="D1" t="s">
        <v>229</v>
      </c>
      <c r="E1" t="s">
        <v>2</v>
      </c>
      <c r="F1" t="s">
        <v>3</v>
      </c>
      <c r="G1" t="s">
        <v>4</v>
      </c>
    </row>
    <row r="2" spans="1:13" ht="15.75" thickBot="1" x14ac:dyDescent="0.3">
      <c r="A2" s="9">
        <v>1</v>
      </c>
      <c r="B2" s="9" t="s">
        <v>71</v>
      </c>
      <c r="C2" s="9">
        <v>138</v>
      </c>
      <c r="D2" s="9">
        <v>345</v>
      </c>
      <c r="E2" s="9">
        <v>1726</v>
      </c>
      <c r="F2" s="9" t="s">
        <v>23</v>
      </c>
      <c r="G2" s="9" t="s">
        <v>72</v>
      </c>
      <c r="H2" s="1"/>
      <c r="I2" s="1"/>
      <c r="J2" s="3"/>
    </row>
    <row r="3" spans="1:13" ht="15.75" thickBot="1" x14ac:dyDescent="0.3">
      <c r="A3" s="2">
        <v>2</v>
      </c>
      <c r="B3" s="2" t="s">
        <v>53</v>
      </c>
      <c r="C3" s="2">
        <v>136</v>
      </c>
      <c r="D3" s="2">
        <v>340</v>
      </c>
      <c r="E3" s="2">
        <v>14944</v>
      </c>
      <c r="F3" s="2" t="s">
        <v>54</v>
      </c>
      <c r="G3" s="2" t="s">
        <v>55</v>
      </c>
      <c r="H3" s="2"/>
      <c r="I3" s="2"/>
      <c r="J3" s="4"/>
    </row>
    <row r="4" spans="1:13" ht="15.75" thickBot="1" x14ac:dyDescent="0.3">
      <c r="A4" s="1">
        <v>3</v>
      </c>
      <c r="B4" s="1" t="s">
        <v>5</v>
      </c>
      <c r="C4" s="1">
        <v>134</v>
      </c>
      <c r="D4" s="1">
        <v>335</v>
      </c>
      <c r="E4" s="1">
        <v>87</v>
      </c>
      <c r="F4" s="1" t="s">
        <v>8</v>
      </c>
      <c r="G4" s="1" t="s">
        <v>9</v>
      </c>
      <c r="H4" s="1"/>
      <c r="I4" s="1"/>
      <c r="J4" s="3"/>
    </row>
    <row r="5" spans="1:13" ht="15.75" thickBot="1" x14ac:dyDescent="0.3">
      <c r="A5" s="9">
        <v>4</v>
      </c>
      <c r="B5" s="9" t="s">
        <v>45</v>
      </c>
      <c r="C5" s="9">
        <v>132</v>
      </c>
      <c r="D5" s="9">
        <v>330</v>
      </c>
      <c r="E5" s="9">
        <v>5862</v>
      </c>
      <c r="F5" s="9" t="s">
        <v>111</v>
      </c>
      <c r="G5" s="9" t="s">
        <v>63</v>
      </c>
      <c r="H5" s="2"/>
      <c r="I5" s="2"/>
      <c r="J5" s="4"/>
    </row>
    <row r="6" spans="1:13" ht="15.75" thickBot="1" x14ac:dyDescent="0.3">
      <c r="A6" s="1">
        <v>5</v>
      </c>
      <c r="B6" s="1" t="s">
        <v>39</v>
      </c>
      <c r="C6" s="1">
        <v>130</v>
      </c>
      <c r="D6" s="1">
        <v>325</v>
      </c>
      <c r="E6" s="1">
        <v>8379</v>
      </c>
      <c r="F6" s="1" t="s">
        <v>56</v>
      </c>
      <c r="G6" s="1" t="s">
        <v>57</v>
      </c>
      <c r="H6" s="1"/>
      <c r="I6" s="1"/>
      <c r="J6" s="3"/>
    </row>
    <row r="7" spans="1:13" ht="15.75" thickBot="1" x14ac:dyDescent="0.3">
      <c r="A7" s="2">
        <v>6</v>
      </c>
      <c r="B7" s="2" t="s">
        <v>42</v>
      </c>
      <c r="C7" s="2">
        <v>128</v>
      </c>
      <c r="D7" s="2">
        <v>320</v>
      </c>
      <c r="E7" s="2">
        <v>7410</v>
      </c>
      <c r="F7" s="2" t="s">
        <v>88</v>
      </c>
      <c r="G7" s="2" t="s">
        <v>89</v>
      </c>
      <c r="H7" s="2"/>
      <c r="I7" s="2"/>
      <c r="J7" s="4"/>
    </row>
    <row r="8" spans="1:13" ht="15.75" thickBot="1" x14ac:dyDescent="0.3">
      <c r="A8" s="9">
        <v>7</v>
      </c>
      <c r="B8" s="9" t="s">
        <v>12</v>
      </c>
      <c r="C8" s="9">
        <v>126</v>
      </c>
      <c r="D8" s="9">
        <v>315</v>
      </c>
      <c r="E8" s="9">
        <v>9848</v>
      </c>
      <c r="F8" s="9" t="s">
        <v>35</v>
      </c>
      <c r="G8" s="9" t="s">
        <v>36</v>
      </c>
      <c r="H8" s="1"/>
      <c r="I8" s="1"/>
      <c r="J8" s="3"/>
    </row>
    <row r="9" spans="1:13" ht="15.75" thickBot="1" x14ac:dyDescent="0.3">
      <c r="A9" s="2">
        <v>8</v>
      </c>
      <c r="B9" s="2" t="s">
        <v>45</v>
      </c>
      <c r="C9" s="2">
        <v>124</v>
      </c>
      <c r="D9" s="2">
        <v>310</v>
      </c>
      <c r="E9" s="2">
        <v>9617</v>
      </c>
      <c r="F9" s="2" t="s">
        <v>54</v>
      </c>
      <c r="G9" s="2" t="s">
        <v>97</v>
      </c>
      <c r="H9" s="2"/>
      <c r="I9" s="2"/>
      <c r="J9" s="4"/>
      <c r="M9" t="s">
        <v>227</v>
      </c>
    </row>
    <row r="10" spans="1:13" ht="15.75" thickBot="1" x14ac:dyDescent="0.3">
      <c r="A10" s="9">
        <v>9</v>
      </c>
      <c r="B10" s="9" t="s">
        <v>170</v>
      </c>
      <c r="C10" s="9">
        <v>122</v>
      </c>
      <c r="D10" s="9">
        <v>305</v>
      </c>
      <c r="E10" s="9">
        <v>11587</v>
      </c>
      <c r="F10" s="9" t="s">
        <v>208</v>
      </c>
      <c r="G10" s="9" t="s">
        <v>190</v>
      </c>
      <c r="H10" s="1"/>
      <c r="I10" s="1"/>
      <c r="J10" s="3"/>
    </row>
    <row r="11" spans="1:13" ht="15.75" thickBot="1" x14ac:dyDescent="0.3">
      <c r="A11" s="9">
        <v>10</v>
      </c>
      <c r="B11" s="9" t="s">
        <v>18</v>
      </c>
      <c r="C11" s="9">
        <v>120</v>
      </c>
      <c r="D11" s="9">
        <v>300</v>
      </c>
      <c r="E11" s="9">
        <v>12355</v>
      </c>
      <c r="F11" s="9" t="s">
        <v>124</v>
      </c>
      <c r="G11" s="9" t="s">
        <v>125</v>
      </c>
      <c r="H11" s="2"/>
      <c r="I11" s="2"/>
      <c r="J11" s="4"/>
    </row>
    <row r="12" spans="1:13" ht="15.75" thickBot="1" x14ac:dyDescent="0.3">
      <c r="A12" s="1">
        <v>11</v>
      </c>
      <c r="B12" s="1" t="s">
        <v>18</v>
      </c>
      <c r="C12" s="1">
        <v>118</v>
      </c>
      <c r="D12" s="1">
        <v>295</v>
      </c>
      <c r="E12" s="1">
        <v>9299</v>
      </c>
      <c r="F12" s="1" t="s">
        <v>114</v>
      </c>
      <c r="G12" s="1" t="s">
        <v>87</v>
      </c>
      <c r="H12" s="1"/>
      <c r="I12" s="1"/>
      <c r="J12" s="3"/>
    </row>
    <row r="13" spans="1:13" ht="15.75" thickBot="1" x14ac:dyDescent="0.3">
      <c r="A13" s="9">
        <v>12</v>
      </c>
      <c r="B13" s="9" t="s">
        <v>12</v>
      </c>
      <c r="C13" s="9">
        <v>116</v>
      </c>
      <c r="D13" s="9">
        <v>290</v>
      </c>
      <c r="E13" s="9">
        <v>6899</v>
      </c>
      <c r="F13" s="9" t="s">
        <v>43</v>
      </c>
      <c r="G13" s="9" t="s">
        <v>44</v>
      </c>
      <c r="H13" s="2"/>
      <c r="I13" s="2"/>
      <c r="J13" s="4"/>
    </row>
    <row r="14" spans="1:13" ht="15.75" thickBot="1" x14ac:dyDescent="0.3">
      <c r="A14" s="1">
        <v>13</v>
      </c>
      <c r="B14" s="1" t="s">
        <v>170</v>
      </c>
      <c r="C14" s="1">
        <v>114</v>
      </c>
      <c r="D14" s="1">
        <v>285</v>
      </c>
      <c r="E14" s="1">
        <v>7721</v>
      </c>
      <c r="F14" s="1" t="s">
        <v>209</v>
      </c>
      <c r="G14" s="1" t="s">
        <v>210</v>
      </c>
      <c r="H14" s="1"/>
      <c r="I14" s="1"/>
      <c r="J14" s="3"/>
    </row>
    <row r="15" spans="1:13" ht="15.75" thickBot="1" x14ac:dyDescent="0.3">
      <c r="A15" s="9">
        <v>14</v>
      </c>
      <c r="B15" s="9" t="s">
        <v>27</v>
      </c>
      <c r="C15" s="9">
        <v>112</v>
      </c>
      <c r="D15" s="9">
        <v>280</v>
      </c>
      <c r="E15" s="9">
        <v>14209</v>
      </c>
      <c r="F15" s="9" t="s">
        <v>28</v>
      </c>
      <c r="G15" s="9" t="s">
        <v>29</v>
      </c>
      <c r="H15" s="2"/>
      <c r="I15" s="2"/>
      <c r="J15" s="4"/>
    </row>
    <row r="16" spans="1:13" ht="15.75" thickBot="1" x14ac:dyDescent="0.3">
      <c r="A16" s="9">
        <v>15</v>
      </c>
      <c r="B16" s="9" t="s">
        <v>67</v>
      </c>
      <c r="C16" s="9">
        <v>110</v>
      </c>
      <c r="D16" s="9">
        <v>275</v>
      </c>
      <c r="E16" s="9">
        <v>12743</v>
      </c>
      <c r="F16" s="9" t="s">
        <v>150</v>
      </c>
      <c r="G16" s="9" t="s">
        <v>29</v>
      </c>
      <c r="H16" s="1"/>
      <c r="I16" s="1"/>
      <c r="J16" s="3"/>
    </row>
    <row r="17" spans="1:11" ht="15.75" thickBot="1" x14ac:dyDescent="0.3">
      <c r="A17" s="9">
        <v>16</v>
      </c>
      <c r="B17" s="9" t="s">
        <v>27</v>
      </c>
      <c r="C17" s="9">
        <v>108</v>
      </c>
      <c r="D17" s="9">
        <v>270</v>
      </c>
      <c r="E17" s="9">
        <v>14210</v>
      </c>
      <c r="F17" s="9" t="s">
        <v>107</v>
      </c>
      <c r="G17" s="9" t="s">
        <v>108</v>
      </c>
      <c r="H17" s="2"/>
      <c r="I17" s="2"/>
      <c r="J17" s="4"/>
    </row>
    <row r="18" spans="1:11" ht="15.75" thickBot="1" x14ac:dyDescent="0.3">
      <c r="A18" s="9">
        <v>17</v>
      </c>
      <c r="B18" s="9" t="s">
        <v>12</v>
      </c>
      <c r="C18" s="9">
        <v>106</v>
      </c>
      <c r="D18" s="9">
        <v>265</v>
      </c>
      <c r="E18" s="9">
        <v>9311</v>
      </c>
      <c r="F18" s="9" t="s">
        <v>21</v>
      </c>
      <c r="G18" s="9" t="s">
        <v>22</v>
      </c>
      <c r="H18" s="1"/>
      <c r="I18" s="1"/>
      <c r="J18" s="3"/>
      <c r="K18" s="1"/>
    </row>
    <row r="19" spans="1:11" ht="15.75" thickBot="1" x14ac:dyDescent="0.3">
      <c r="A19" s="9">
        <v>18</v>
      </c>
      <c r="B19" s="9" t="s">
        <v>67</v>
      </c>
      <c r="C19" s="9">
        <v>104</v>
      </c>
      <c r="D19" s="9">
        <v>260</v>
      </c>
      <c r="E19" s="9">
        <v>3854</v>
      </c>
      <c r="F19" s="9" t="s">
        <v>65</v>
      </c>
      <c r="G19" s="9" t="s">
        <v>130</v>
      </c>
      <c r="H19" s="2"/>
      <c r="I19" s="2"/>
      <c r="J19" s="4"/>
      <c r="K19" s="2"/>
    </row>
    <row r="20" spans="1:11" ht="15.75" thickBot="1" x14ac:dyDescent="0.3">
      <c r="A20" s="9">
        <v>19</v>
      </c>
      <c r="B20" s="9" t="s">
        <v>18</v>
      </c>
      <c r="C20" s="9">
        <v>102</v>
      </c>
      <c r="D20" s="9">
        <v>255</v>
      </c>
      <c r="E20" s="9">
        <v>8892</v>
      </c>
      <c r="F20" s="9" t="s">
        <v>179</v>
      </c>
      <c r="G20" s="9" t="s">
        <v>180</v>
      </c>
      <c r="H20" s="1"/>
      <c r="I20" s="1"/>
      <c r="J20" s="3"/>
      <c r="K20" s="1"/>
    </row>
    <row r="21" spans="1:11" ht="15.75" thickBot="1" x14ac:dyDescent="0.3">
      <c r="A21" s="2">
        <v>20</v>
      </c>
      <c r="B21" s="2" t="s">
        <v>42</v>
      </c>
      <c r="C21" s="2">
        <v>100</v>
      </c>
      <c r="D21" s="2">
        <v>250</v>
      </c>
      <c r="E21" s="2">
        <v>12653</v>
      </c>
      <c r="F21" s="2" t="s">
        <v>58</v>
      </c>
      <c r="G21" s="2" t="s">
        <v>59</v>
      </c>
      <c r="H21" s="2"/>
      <c r="I21" s="2"/>
      <c r="J21" s="4"/>
      <c r="K21" s="2"/>
    </row>
    <row r="22" spans="1:11" ht="15.75" thickBot="1" x14ac:dyDescent="0.3">
      <c r="A22" s="9">
        <v>21</v>
      </c>
      <c r="B22" s="9" t="s">
        <v>5</v>
      </c>
      <c r="C22" s="9">
        <v>98</v>
      </c>
      <c r="D22" s="9">
        <v>245</v>
      </c>
      <c r="E22" s="9">
        <v>11601</v>
      </c>
      <c r="F22" s="9" t="s">
        <v>10</v>
      </c>
      <c r="G22" s="9" t="s">
        <v>11</v>
      </c>
      <c r="H22" s="1"/>
      <c r="I22" s="1"/>
      <c r="J22" s="3"/>
      <c r="K22" s="1"/>
    </row>
    <row r="23" spans="1:11" ht="15.75" thickBot="1" x14ac:dyDescent="0.3">
      <c r="A23" s="2">
        <v>22</v>
      </c>
      <c r="B23" s="2" t="s">
        <v>27</v>
      </c>
      <c r="C23" s="2">
        <v>96</v>
      </c>
      <c r="D23" s="2">
        <v>240</v>
      </c>
      <c r="E23" s="2">
        <v>15100</v>
      </c>
      <c r="F23" s="2" t="s">
        <v>109</v>
      </c>
      <c r="G23" s="2" t="s">
        <v>110</v>
      </c>
      <c r="H23" s="2"/>
      <c r="I23" s="2"/>
      <c r="J23" s="4"/>
      <c r="K23" s="2"/>
    </row>
    <row r="24" spans="1:11" ht="15.75" thickBot="1" x14ac:dyDescent="0.3">
      <c r="A24" s="9">
        <v>23</v>
      </c>
      <c r="B24" s="9" t="s">
        <v>67</v>
      </c>
      <c r="C24" s="9">
        <v>94</v>
      </c>
      <c r="D24" s="9">
        <v>235</v>
      </c>
      <c r="E24" s="9">
        <v>10118</v>
      </c>
      <c r="F24" s="9" t="s">
        <v>177</v>
      </c>
      <c r="G24" s="9" t="s">
        <v>178</v>
      </c>
      <c r="H24" s="1"/>
      <c r="I24" s="1"/>
      <c r="J24" s="3"/>
      <c r="K24" s="1"/>
    </row>
    <row r="25" spans="1:11" ht="15.75" thickBot="1" x14ac:dyDescent="0.3">
      <c r="A25" s="9">
        <v>24</v>
      </c>
      <c r="B25" s="9" t="s">
        <v>18</v>
      </c>
      <c r="C25" s="9">
        <v>92</v>
      </c>
      <c r="D25" s="9">
        <v>230</v>
      </c>
      <c r="E25" s="9">
        <v>11638</v>
      </c>
      <c r="F25" s="9" t="s">
        <v>95</v>
      </c>
      <c r="G25" s="9" t="s">
        <v>11</v>
      </c>
      <c r="H25" s="2"/>
      <c r="I25" s="2"/>
      <c r="J25" s="4"/>
      <c r="K25" s="2"/>
    </row>
    <row r="26" spans="1:11" ht="15.75" thickBot="1" x14ac:dyDescent="0.3">
      <c r="A26" s="1">
        <v>25</v>
      </c>
      <c r="B26" s="1" t="s">
        <v>12</v>
      </c>
      <c r="C26" s="1">
        <v>90</v>
      </c>
      <c r="D26" s="1">
        <v>225</v>
      </c>
      <c r="E26" s="1">
        <v>2397</v>
      </c>
      <c r="F26" s="1" t="s">
        <v>23</v>
      </c>
      <c r="G26" s="1" t="s">
        <v>24</v>
      </c>
      <c r="H26" s="1"/>
      <c r="I26" s="1"/>
      <c r="J26" s="3"/>
      <c r="K26" s="1"/>
    </row>
    <row r="27" spans="1:11" ht="15.75" thickBot="1" x14ac:dyDescent="0.3">
      <c r="A27" s="9">
        <v>26</v>
      </c>
      <c r="B27" s="9" t="s">
        <v>39</v>
      </c>
      <c r="C27" s="9">
        <v>88</v>
      </c>
      <c r="D27" s="9">
        <v>220</v>
      </c>
      <c r="E27" s="9">
        <v>9619</v>
      </c>
      <c r="F27" s="9" t="s">
        <v>40</v>
      </c>
      <c r="G27" s="9" t="s">
        <v>41</v>
      </c>
      <c r="H27" s="2"/>
      <c r="I27" s="2"/>
      <c r="J27" s="4"/>
      <c r="K27" s="2"/>
    </row>
    <row r="28" spans="1:11" ht="15.75" thickBot="1" x14ac:dyDescent="0.3">
      <c r="A28" s="9">
        <v>27</v>
      </c>
      <c r="B28" s="9" t="s">
        <v>136</v>
      </c>
      <c r="C28" s="9">
        <v>86</v>
      </c>
      <c r="D28" s="9">
        <v>215</v>
      </c>
      <c r="E28" s="9">
        <v>12335</v>
      </c>
      <c r="F28" s="9" t="s">
        <v>185</v>
      </c>
      <c r="G28" s="9" t="s">
        <v>186</v>
      </c>
      <c r="H28" s="1"/>
      <c r="I28" s="1"/>
      <c r="J28" s="3"/>
      <c r="K28" s="1"/>
    </row>
    <row r="29" spans="1:11" ht="15.75" thickBot="1" x14ac:dyDescent="0.3">
      <c r="A29" s="9">
        <v>28</v>
      </c>
      <c r="B29" s="9" t="s">
        <v>42</v>
      </c>
      <c r="C29" s="9">
        <v>84</v>
      </c>
      <c r="D29" s="9">
        <v>210</v>
      </c>
      <c r="E29" s="9">
        <v>6397</v>
      </c>
      <c r="F29" s="9" t="s">
        <v>183</v>
      </c>
      <c r="G29" s="9" t="s">
        <v>184</v>
      </c>
      <c r="H29" s="2"/>
      <c r="I29" s="2"/>
      <c r="J29" s="4"/>
      <c r="K29" s="2"/>
    </row>
    <row r="30" spans="1:11" ht="15.75" thickBot="1" x14ac:dyDescent="0.3">
      <c r="A30" s="9">
        <v>29</v>
      </c>
      <c r="B30" s="9" t="s">
        <v>45</v>
      </c>
      <c r="C30" s="9">
        <v>82</v>
      </c>
      <c r="D30" s="9">
        <v>205</v>
      </c>
      <c r="E30" s="9">
        <v>1031</v>
      </c>
      <c r="F30" s="9" t="s">
        <v>46</v>
      </c>
      <c r="G30" s="9" t="s">
        <v>47</v>
      </c>
      <c r="H30" s="1"/>
      <c r="I30" s="1"/>
      <c r="J30" s="3"/>
      <c r="K30" s="1"/>
    </row>
    <row r="31" spans="1:11" ht="15.75" thickBot="1" x14ac:dyDescent="0.3">
      <c r="A31" s="2">
        <v>30</v>
      </c>
      <c r="B31" s="2" t="s">
        <v>15</v>
      </c>
      <c r="C31" s="2">
        <v>80</v>
      </c>
      <c r="D31" s="2">
        <v>200</v>
      </c>
      <c r="E31" s="2">
        <v>11147</v>
      </c>
      <c r="F31" s="2" t="s">
        <v>60</v>
      </c>
      <c r="G31" s="2" t="s">
        <v>61</v>
      </c>
      <c r="H31" s="2"/>
      <c r="I31" s="2"/>
      <c r="J31" s="4"/>
      <c r="K31" s="2"/>
    </row>
    <row r="32" spans="1:11" ht="15.75" thickBot="1" x14ac:dyDescent="0.3">
      <c r="A32" s="9">
        <v>31</v>
      </c>
      <c r="B32" s="9" t="s">
        <v>27</v>
      </c>
      <c r="C32" s="9">
        <v>78</v>
      </c>
      <c r="D32" s="9">
        <v>195</v>
      </c>
      <c r="E32" s="9">
        <v>15123</v>
      </c>
      <c r="F32" s="9" t="s">
        <v>117</v>
      </c>
      <c r="G32" s="9" t="s">
        <v>118</v>
      </c>
      <c r="H32" s="1"/>
      <c r="I32" s="1"/>
      <c r="J32" s="3"/>
      <c r="K32" s="1"/>
    </row>
    <row r="33" spans="1:11" ht="15.75" thickBot="1" x14ac:dyDescent="0.3">
      <c r="A33" s="9">
        <v>32</v>
      </c>
      <c r="B33" s="9" t="s">
        <v>27</v>
      </c>
      <c r="C33" s="9">
        <v>76</v>
      </c>
      <c r="D33" s="9">
        <v>190</v>
      </c>
      <c r="E33" s="9">
        <v>11737</v>
      </c>
      <c r="F33" s="9" t="s">
        <v>189</v>
      </c>
      <c r="G33" s="9" t="s">
        <v>190</v>
      </c>
      <c r="H33" s="2"/>
      <c r="I33" s="2"/>
      <c r="J33" s="4"/>
      <c r="K33" s="2"/>
    </row>
    <row r="34" spans="1:11" ht="15.75" thickBot="1" x14ac:dyDescent="0.3">
      <c r="A34" s="1">
        <v>33</v>
      </c>
      <c r="B34" s="1" t="s">
        <v>85</v>
      </c>
      <c r="C34" s="1">
        <v>74</v>
      </c>
      <c r="D34" s="1">
        <v>185</v>
      </c>
      <c r="E34" s="1">
        <v>16068</v>
      </c>
      <c r="F34" s="1" t="s">
        <v>86</v>
      </c>
      <c r="G34" s="1" t="s">
        <v>87</v>
      </c>
      <c r="H34" s="1"/>
      <c r="I34" s="1"/>
      <c r="J34" s="3"/>
      <c r="K34" s="1"/>
    </row>
    <row r="35" spans="1:11" ht="15.75" thickBot="1" x14ac:dyDescent="0.3">
      <c r="A35" s="2">
        <v>34</v>
      </c>
      <c r="B35" s="2" t="s">
        <v>12</v>
      </c>
      <c r="C35" s="2">
        <v>72</v>
      </c>
      <c r="D35" s="2">
        <v>180</v>
      </c>
      <c r="E35" s="2">
        <v>865</v>
      </c>
      <c r="F35" s="2" t="s">
        <v>211</v>
      </c>
      <c r="G35" s="2" t="s">
        <v>212</v>
      </c>
      <c r="H35" s="2"/>
      <c r="I35" s="2"/>
      <c r="J35" s="4"/>
      <c r="K35" s="2"/>
    </row>
    <row r="36" spans="1:11" ht="15.75" thickBot="1" x14ac:dyDescent="0.3">
      <c r="A36" s="1">
        <v>35</v>
      </c>
      <c r="B36" s="1" t="s">
        <v>64</v>
      </c>
      <c r="C36" s="1">
        <v>70</v>
      </c>
      <c r="D36" s="1">
        <v>175</v>
      </c>
      <c r="E36" s="1">
        <v>12777</v>
      </c>
      <c r="F36" s="1" t="s">
        <v>173</v>
      </c>
      <c r="G36" s="1" t="s">
        <v>194</v>
      </c>
      <c r="H36" s="1"/>
      <c r="I36" s="1"/>
      <c r="J36" s="3"/>
      <c r="K36" s="1"/>
    </row>
    <row r="37" spans="1:11" ht="15.75" thickBot="1" x14ac:dyDescent="0.3">
      <c r="A37" s="2">
        <v>36</v>
      </c>
      <c r="B37" s="2" t="s">
        <v>85</v>
      </c>
      <c r="C37" s="2">
        <v>68</v>
      </c>
      <c r="D37" s="2">
        <v>170</v>
      </c>
      <c r="E37" s="2">
        <v>16025</v>
      </c>
      <c r="F37" s="2" t="s">
        <v>105</v>
      </c>
      <c r="G37" s="2" t="s">
        <v>106</v>
      </c>
      <c r="H37" s="2"/>
      <c r="I37" s="2"/>
      <c r="J37" s="4"/>
      <c r="K37" s="2"/>
    </row>
    <row r="38" spans="1:11" ht="15.75" thickBot="1" x14ac:dyDescent="0.3">
      <c r="A38" s="1">
        <v>37</v>
      </c>
      <c r="B38" s="1" t="s">
        <v>18</v>
      </c>
      <c r="C38" s="1">
        <v>66</v>
      </c>
      <c r="D38" s="1">
        <v>165</v>
      </c>
      <c r="E38" s="1">
        <v>14778</v>
      </c>
      <c r="F38" s="1" t="s">
        <v>51</v>
      </c>
      <c r="G38" s="1" t="s">
        <v>52</v>
      </c>
      <c r="H38" s="1"/>
      <c r="I38" s="1"/>
      <c r="J38" s="3"/>
      <c r="K38" s="1"/>
    </row>
    <row r="39" spans="1:11" ht="15.75" thickBot="1" x14ac:dyDescent="0.3">
      <c r="A39" s="9">
        <v>38</v>
      </c>
      <c r="B39" s="9" t="s">
        <v>136</v>
      </c>
      <c r="C39" s="9">
        <v>64</v>
      </c>
      <c r="D39" s="9">
        <v>160</v>
      </c>
      <c r="E39" s="9">
        <v>10066</v>
      </c>
      <c r="F39" s="9" t="s">
        <v>153</v>
      </c>
      <c r="G39" s="9" t="s">
        <v>154</v>
      </c>
      <c r="H39" s="2"/>
      <c r="I39" s="2"/>
      <c r="J39" s="4"/>
      <c r="K39" s="2"/>
    </row>
    <row r="40" spans="1:11" ht="15.75" thickBot="1" x14ac:dyDescent="0.3">
      <c r="A40" s="9">
        <v>39</v>
      </c>
      <c r="B40" s="9" t="s">
        <v>18</v>
      </c>
      <c r="C40" s="9">
        <v>62</v>
      </c>
      <c r="D40" s="9">
        <v>155</v>
      </c>
      <c r="E40" s="9">
        <v>8328</v>
      </c>
      <c r="F40" s="9" t="s">
        <v>19</v>
      </c>
      <c r="G40" s="9" t="s">
        <v>20</v>
      </c>
      <c r="H40" s="1"/>
      <c r="I40" s="1"/>
      <c r="J40" s="3"/>
      <c r="K40" s="1"/>
    </row>
    <row r="41" spans="1:11" ht="15.75" thickBot="1" x14ac:dyDescent="0.3">
      <c r="A41" s="2">
        <v>40</v>
      </c>
      <c r="B41" s="2" t="s">
        <v>42</v>
      </c>
      <c r="C41" s="2">
        <v>60</v>
      </c>
      <c r="D41" s="2">
        <v>150</v>
      </c>
      <c r="E41" s="2">
        <v>9616</v>
      </c>
      <c r="F41" s="2" t="s">
        <v>23</v>
      </c>
      <c r="G41" s="2" t="s">
        <v>97</v>
      </c>
      <c r="H41" s="2"/>
      <c r="I41" s="2"/>
      <c r="J41" s="4"/>
      <c r="K41" s="2"/>
    </row>
    <row r="42" spans="1:11" ht="15.75" thickBot="1" x14ac:dyDescent="0.3">
      <c r="A42" s="9">
        <v>41</v>
      </c>
      <c r="B42" s="9" t="s">
        <v>27</v>
      </c>
      <c r="C42" s="9">
        <v>58</v>
      </c>
      <c r="D42" s="9">
        <v>145</v>
      </c>
      <c r="E42" s="9">
        <v>11139</v>
      </c>
      <c r="F42" s="9" t="s">
        <v>112</v>
      </c>
      <c r="G42" s="9" t="s">
        <v>113</v>
      </c>
      <c r="H42" s="1"/>
      <c r="I42" s="1"/>
      <c r="J42" s="3"/>
      <c r="K42" s="1"/>
    </row>
    <row r="43" spans="1:11" ht="15.75" thickBot="1" x14ac:dyDescent="0.3">
      <c r="A43" s="2">
        <v>42</v>
      </c>
      <c r="B43" s="2" t="s">
        <v>64</v>
      </c>
      <c r="C43" s="2">
        <v>56</v>
      </c>
      <c r="D43" s="2">
        <v>140</v>
      </c>
      <c r="E43" s="2">
        <v>13709</v>
      </c>
      <c r="F43" s="2" t="s">
        <v>25</v>
      </c>
      <c r="G43" s="2" t="s">
        <v>213</v>
      </c>
      <c r="H43" s="2"/>
      <c r="I43" s="2"/>
      <c r="J43" s="4"/>
      <c r="K43" s="2"/>
    </row>
    <row r="44" spans="1:11" ht="15.75" thickBot="1" x14ac:dyDescent="0.3">
      <c r="A44" s="1">
        <v>43</v>
      </c>
      <c r="B44" s="1" t="s">
        <v>85</v>
      </c>
      <c r="C44" s="1">
        <v>54</v>
      </c>
      <c r="D44" s="1">
        <v>135</v>
      </c>
      <c r="E44" s="1">
        <v>11465</v>
      </c>
      <c r="F44" s="1" t="s">
        <v>192</v>
      </c>
      <c r="G44" s="1" t="s">
        <v>193</v>
      </c>
      <c r="H44" s="1"/>
      <c r="I44" s="1"/>
      <c r="J44" s="3"/>
      <c r="K44" s="1"/>
    </row>
    <row r="45" spans="1:11" ht="15.75" thickBot="1" x14ac:dyDescent="0.3">
      <c r="A45" s="9">
        <v>44</v>
      </c>
      <c r="B45" s="9" t="s">
        <v>15</v>
      </c>
      <c r="C45" s="9">
        <v>52</v>
      </c>
      <c r="D45" s="9">
        <v>130</v>
      </c>
      <c r="E45" s="9">
        <v>10514</v>
      </c>
      <c r="F45" s="9" t="s">
        <v>116</v>
      </c>
      <c r="G45" s="9" t="s">
        <v>20</v>
      </c>
      <c r="H45" s="2"/>
      <c r="I45" s="2"/>
      <c r="J45" s="4"/>
      <c r="K45" s="2"/>
    </row>
    <row r="46" spans="1:11" ht="15.75" thickBot="1" x14ac:dyDescent="0.3">
      <c r="A46" s="9">
        <v>45</v>
      </c>
      <c r="B46" s="9" t="s">
        <v>12</v>
      </c>
      <c r="C46" s="9">
        <v>50</v>
      </c>
      <c r="D46" s="9">
        <v>125</v>
      </c>
      <c r="E46" s="9">
        <v>12182</v>
      </c>
      <c r="F46" s="9" t="s">
        <v>214</v>
      </c>
      <c r="G46" s="9" t="s">
        <v>125</v>
      </c>
      <c r="H46" s="1"/>
      <c r="I46" s="1"/>
      <c r="J46" s="3"/>
      <c r="K46" s="1"/>
    </row>
    <row r="47" spans="1:11" ht="15.75" thickBot="1" x14ac:dyDescent="0.3">
      <c r="A47" s="2">
        <v>46</v>
      </c>
      <c r="B47" s="2" t="s">
        <v>42</v>
      </c>
      <c r="C47" s="2">
        <v>48</v>
      </c>
      <c r="D47" s="2">
        <v>120</v>
      </c>
      <c r="E47" s="2">
        <v>12485</v>
      </c>
      <c r="F47" s="2" t="s">
        <v>128</v>
      </c>
      <c r="G47" s="2" t="s">
        <v>129</v>
      </c>
      <c r="H47" s="2"/>
      <c r="I47" s="2"/>
      <c r="J47" s="4"/>
      <c r="K47" s="2"/>
    </row>
    <row r="48" spans="1:11" ht="15.75" thickBot="1" x14ac:dyDescent="0.3">
      <c r="A48" s="9">
        <v>47</v>
      </c>
      <c r="B48" s="9" t="s">
        <v>27</v>
      </c>
      <c r="C48" s="9">
        <v>46</v>
      </c>
      <c r="D48" s="9">
        <v>115</v>
      </c>
      <c r="E48" s="9">
        <v>11639</v>
      </c>
      <c r="F48" s="9" t="s">
        <v>115</v>
      </c>
      <c r="G48" s="9" t="s">
        <v>11</v>
      </c>
      <c r="H48" s="1"/>
      <c r="I48" s="1"/>
      <c r="J48" s="3"/>
      <c r="K48" s="1"/>
    </row>
    <row r="49" spans="1:11" ht="15.75" thickBot="1" x14ac:dyDescent="0.3">
      <c r="A49" s="2">
        <v>48</v>
      </c>
      <c r="B49" s="2" t="s">
        <v>81</v>
      </c>
      <c r="C49" s="2">
        <v>44</v>
      </c>
      <c r="D49" s="2">
        <v>110</v>
      </c>
      <c r="E49" s="2">
        <v>1926</v>
      </c>
      <c r="F49" s="2" t="s">
        <v>165</v>
      </c>
      <c r="G49" s="2" t="s">
        <v>166</v>
      </c>
      <c r="H49" s="2"/>
      <c r="I49" s="2"/>
      <c r="J49" s="4"/>
      <c r="K49" s="2"/>
    </row>
    <row r="50" spans="1:11" ht="15.75" thickBot="1" x14ac:dyDescent="0.3">
      <c r="A50" s="9">
        <v>49</v>
      </c>
      <c r="B50" s="9" t="s">
        <v>64</v>
      </c>
      <c r="C50" s="9">
        <v>42</v>
      </c>
      <c r="D50" s="9">
        <v>105</v>
      </c>
      <c r="E50" s="9">
        <v>12377</v>
      </c>
      <c r="F50" s="9" t="s">
        <v>127</v>
      </c>
      <c r="G50" s="9" t="s">
        <v>125</v>
      </c>
      <c r="H50" s="1"/>
      <c r="I50" s="1"/>
      <c r="J50" s="3"/>
      <c r="K50" s="1"/>
    </row>
    <row r="51" spans="1:11" ht="15.75" thickBot="1" x14ac:dyDescent="0.3">
      <c r="A51" s="9">
        <v>50</v>
      </c>
      <c r="B51" s="9" t="s">
        <v>67</v>
      </c>
      <c r="C51" s="9">
        <v>40</v>
      </c>
      <c r="D51" s="9">
        <v>100</v>
      </c>
      <c r="E51" s="9">
        <v>10246</v>
      </c>
      <c r="F51" s="9" t="s">
        <v>197</v>
      </c>
      <c r="G51" s="9" t="s">
        <v>104</v>
      </c>
      <c r="H51" s="2"/>
      <c r="I51" s="2"/>
      <c r="J51" s="4"/>
      <c r="K51" s="2"/>
    </row>
    <row r="52" spans="1:11" ht="15.75" thickBot="1" x14ac:dyDescent="0.3">
      <c r="A52" s="9">
        <v>51</v>
      </c>
      <c r="B52" s="9" t="s">
        <v>15</v>
      </c>
      <c r="C52" s="9">
        <v>38</v>
      </c>
      <c r="D52" s="9">
        <v>95</v>
      </c>
      <c r="E52" s="9">
        <v>11</v>
      </c>
      <c r="F52" s="9" t="s">
        <v>79</v>
      </c>
      <c r="G52" s="9" t="s">
        <v>80</v>
      </c>
      <c r="H52" s="1"/>
      <c r="I52" s="1"/>
      <c r="J52" s="3"/>
      <c r="K52" s="1"/>
    </row>
    <row r="53" spans="1:11" ht="15.75" thickBot="1" x14ac:dyDescent="0.3">
      <c r="A53" s="9">
        <v>52</v>
      </c>
      <c r="B53" s="9" t="s">
        <v>81</v>
      </c>
      <c r="C53" s="9">
        <v>36</v>
      </c>
      <c r="D53" s="9">
        <v>90</v>
      </c>
      <c r="E53" s="9">
        <v>10159</v>
      </c>
      <c r="F53" s="9" t="s">
        <v>35</v>
      </c>
      <c r="G53" s="9" t="s">
        <v>162</v>
      </c>
      <c r="H53" s="2"/>
      <c r="I53" s="2"/>
      <c r="J53" s="4"/>
      <c r="K53" s="2"/>
    </row>
    <row r="54" spans="1:11" ht="15.75" thickBot="1" x14ac:dyDescent="0.3">
      <c r="A54" s="9">
        <v>53</v>
      </c>
      <c r="B54" s="9" t="s">
        <v>18</v>
      </c>
      <c r="C54" s="9">
        <v>34</v>
      </c>
      <c r="D54" s="9">
        <v>85</v>
      </c>
      <c r="E54" s="9">
        <v>12771</v>
      </c>
      <c r="F54" s="9" t="s">
        <v>181</v>
      </c>
      <c r="G54" s="9" t="s">
        <v>182</v>
      </c>
      <c r="H54" s="1"/>
      <c r="I54" s="1"/>
      <c r="J54" s="3"/>
      <c r="K54" s="1"/>
    </row>
    <row r="55" spans="1:11" ht="15.75" thickBot="1" x14ac:dyDescent="0.3">
      <c r="A55" s="2">
        <v>54</v>
      </c>
      <c r="B55" s="2" t="s">
        <v>136</v>
      </c>
      <c r="C55" s="2">
        <v>32</v>
      </c>
      <c r="D55" s="2">
        <v>80</v>
      </c>
      <c r="E55" s="2">
        <v>11829</v>
      </c>
      <c r="F55" s="2" t="s">
        <v>137</v>
      </c>
      <c r="G55" s="2" t="s">
        <v>138</v>
      </c>
      <c r="H55" s="2"/>
      <c r="I55" s="2"/>
      <c r="J55" s="4"/>
      <c r="K55" s="2"/>
    </row>
    <row r="56" spans="1:11" ht="15.75" thickBot="1" x14ac:dyDescent="0.3">
      <c r="A56" s="1">
        <v>55</v>
      </c>
      <c r="B56" s="1" t="s">
        <v>64</v>
      </c>
      <c r="C56" s="1">
        <v>30</v>
      </c>
      <c r="D56" s="1">
        <v>75</v>
      </c>
      <c r="E56" s="1">
        <v>15532</v>
      </c>
      <c r="F56" s="1" t="s">
        <v>73</v>
      </c>
      <c r="G56" s="1" t="s">
        <v>74</v>
      </c>
      <c r="H56" s="1"/>
      <c r="I56" s="1"/>
      <c r="J56" s="3"/>
      <c r="K56" s="1"/>
    </row>
    <row r="57" spans="1:11" ht="15.75" thickBot="1" x14ac:dyDescent="0.3">
      <c r="A57" s="9">
        <v>56</v>
      </c>
      <c r="B57" s="9" t="s">
        <v>160</v>
      </c>
      <c r="C57" s="9">
        <v>28</v>
      </c>
      <c r="D57" s="9">
        <v>70</v>
      </c>
      <c r="E57" s="9">
        <v>14256</v>
      </c>
      <c r="F57" s="9" t="s">
        <v>161</v>
      </c>
      <c r="G57" s="9" t="s">
        <v>162</v>
      </c>
      <c r="H57" s="2"/>
      <c r="I57" s="2"/>
      <c r="J57" s="4"/>
      <c r="K57" s="2"/>
    </row>
    <row r="58" spans="1:11" ht="15.75" thickBot="1" x14ac:dyDescent="0.3">
      <c r="A58" s="1">
        <v>57</v>
      </c>
      <c r="B58" s="1" t="s">
        <v>133</v>
      </c>
      <c r="C58" s="1">
        <v>26</v>
      </c>
      <c r="D58" s="1">
        <v>65</v>
      </c>
      <c r="E58" s="1">
        <v>8900</v>
      </c>
      <c r="F58" s="1" t="s">
        <v>198</v>
      </c>
      <c r="G58" s="1" t="s">
        <v>199</v>
      </c>
      <c r="H58" s="1"/>
      <c r="I58" s="1"/>
      <c r="J58" s="3"/>
      <c r="K58" s="1"/>
    </row>
    <row r="59" spans="1:11" ht="15.75" thickBot="1" x14ac:dyDescent="0.3">
      <c r="A59" s="2">
        <v>58</v>
      </c>
      <c r="B59" s="2" t="s">
        <v>136</v>
      </c>
      <c r="C59" s="2">
        <v>24</v>
      </c>
      <c r="D59" s="2">
        <v>60</v>
      </c>
      <c r="E59" s="2">
        <v>13057</v>
      </c>
      <c r="F59" s="2" t="s">
        <v>151</v>
      </c>
      <c r="G59" s="2" t="s">
        <v>152</v>
      </c>
      <c r="H59" s="2"/>
      <c r="I59" s="2"/>
      <c r="J59" s="4"/>
      <c r="K59" s="2"/>
    </row>
    <row r="60" spans="1:11" ht="15.75" thickBot="1" x14ac:dyDescent="0.3">
      <c r="A60" s="9">
        <v>59</v>
      </c>
      <c r="B60" s="9" t="s">
        <v>42</v>
      </c>
      <c r="C60" s="9">
        <v>22</v>
      </c>
      <c r="D60" s="9">
        <v>55</v>
      </c>
      <c r="E60" s="9">
        <v>9273</v>
      </c>
      <c r="F60" s="9" t="s">
        <v>58</v>
      </c>
      <c r="G60" s="9" t="s">
        <v>204</v>
      </c>
      <c r="H60" s="1"/>
      <c r="I60" s="1"/>
      <c r="J60" s="3"/>
      <c r="K60" s="1"/>
    </row>
    <row r="61" spans="1:11" ht="15.75" thickBot="1" x14ac:dyDescent="0.3">
      <c r="A61" s="2">
        <v>60</v>
      </c>
      <c r="B61" s="2" t="s">
        <v>18</v>
      </c>
      <c r="C61" s="2">
        <v>20</v>
      </c>
      <c r="D61" s="2">
        <v>50</v>
      </c>
      <c r="E61" s="2">
        <v>7722</v>
      </c>
      <c r="F61" s="2" t="s">
        <v>215</v>
      </c>
      <c r="G61" s="2" t="s">
        <v>210</v>
      </c>
      <c r="H61" s="2"/>
      <c r="I61" s="2"/>
      <c r="J61" s="4"/>
      <c r="K61" s="2"/>
    </row>
    <row r="62" spans="1:11" ht="15.75" thickBot="1" x14ac:dyDescent="0.3">
      <c r="A62" s="9">
        <v>61</v>
      </c>
      <c r="B62" s="9" t="s">
        <v>81</v>
      </c>
      <c r="C62" s="9">
        <v>18</v>
      </c>
      <c r="D62" s="9">
        <v>45</v>
      </c>
      <c r="E62" s="9">
        <v>12944</v>
      </c>
      <c r="F62" s="9" t="s">
        <v>146</v>
      </c>
      <c r="G62" s="9" t="s">
        <v>147</v>
      </c>
      <c r="H62" s="1"/>
      <c r="I62" s="1"/>
      <c r="J62" s="3"/>
      <c r="K62" s="1"/>
    </row>
    <row r="63" spans="1:11" ht="15.75" thickBot="1" x14ac:dyDescent="0.3">
      <c r="A63" s="2">
        <v>62</v>
      </c>
      <c r="B63" s="2" t="s">
        <v>133</v>
      </c>
      <c r="C63" s="2">
        <v>16</v>
      </c>
      <c r="D63" s="2">
        <v>40</v>
      </c>
      <c r="E63" s="2">
        <v>10063</v>
      </c>
      <c r="F63" s="2" t="s">
        <v>200</v>
      </c>
      <c r="G63" s="2" t="s">
        <v>201</v>
      </c>
      <c r="H63" s="2"/>
      <c r="I63" s="2"/>
      <c r="J63" s="4"/>
      <c r="K63" s="2"/>
    </row>
    <row r="64" spans="1:11" ht="15.75" thickBot="1" x14ac:dyDescent="0.3">
      <c r="A64" s="9">
        <v>63</v>
      </c>
      <c r="B64" s="9" t="s">
        <v>133</v>
      </c>
      <c r="C64" s="9">
        <v>14</v>
      </c>
      <c r="D64" s="9">
        <v>35</v>
      </c>
      <c r="E64" s="9">
        <v>12208</v>
      </c>
      <c r="F64" s="9" t="s">
        <v>148</v>
      </c>
      <c r="G64" s="9" t="s">
        <v>149</v>
      </c>
      <c r="H64" s="1"/>
      <c r="I64" s="1"/>
      <c r="J64" s="3"/>
      <c r="K64" s="1"/>
    </row>
    <row r="65" spans="1:11" ht="15.75" thickBot="1" x14ac:dyDescent="0.3">
      <c r="A65" s="2">
        <v>64</v>
      </c>
      <c r="B65" s="2" t="s">
        <v>15</v>
      </c>
      <c r="C65" s="2">
        <v>12</v>
      </c>
      <c r="D65" s="2">
        <v>30</v>
      </c>
      <c r="E65" s="2">
        <v>7168</v>
      </c>
      <c r="F65" s="2" t="s">
        <v>202</v>
      </c>
      <c r="G65" s="2" t="s">
        <v>203</v>
      </c>
      <c r="H65" s="2"/>
      <c r="I65" s="2"/>
      <c r="J65" s="4"/>
      <c r="K65" s="2"/>
    </row>
    <row r="66" spans="1:11" ht="15.75" thickBot="1" x14ac:dyDescent="0.3">
      <c r="A66" s="9">
        <v>65</v>
      </c>
      <c r="B66" s="9" t="s">
        <v>48</v>
      </c>
      <c r="C66" s="9">
        <v>10</v>
      </c>
      <c r="D66" s="9">
        <v>25</v>
      </c>
      <c r="E66" s="9">
        <v>1</v>
      </c>
      <c r="F66" s="9" t="s">
        <v>88</v>
      </c>
      <c r="G66" s="9" t="s">
        <v>80</v>
      </c>
      <c r="H66" s="1"/>
      <c r="I66" s="1"/>
      <c r="J66" s="3"/>
      <c r="K66" s="1"/>
    </row>
    <row r="67" spans="1:11" ht="15.75" thickBot="1" x14ac:dyDescent="0.3">
      <c r="A67" s="9">
        <v>66</v>
      </c>
      <c r="B67" s="9" t="s">
        <v>15</v>
      </c>
      <c r="C67" s="9">
        <v>8</v>
      </c>
      <c r="D67" s="9">
        <v>20</v>
      </c>
      <c r="E67" s="9">
        <v>559</v>
      </c>
      <c r="F67" s="9" t="s">
        <v>116</v>
      </c>
      <c r="G67" s="9" t="s">
        <v>216</v>
      </c>
      <c r="H67" s="2"/>
      <c r="I67" s="2"/>
      <c r="J67" s="4"/>
      <c r="K67" s="2"/>
    </row>
    <row r="68" spans="1:11" ht="15.75" thickBot="1" x14ac:dyDescent="0.3">
      <c r="A68" s="9">
        <v>67</v>
      </c>
      <c r="B68" s="9" t="s">
        <v>85</v>
      </c>
      <c r="C68" s="9">
        <v>6</v>
      </c>
      <c r="D68" s="9">
        <v>15</v>
      </c>
      <c r="E68" s="9">
        <v>15552</v>
      </c>
      <c r="F68" s="9" t="s">
        <v>187</v>
      </c>
      <c r="G68" s="9" t="s">
        <v>188</v>
      </c>
      <c r="H68" s="1"/>
      <c r="I68" s="1"/>
      <c r="J68" s="3"/>
      <c r="K68" s="1"/>
    </row>
    <row r="69" spans="1:11" ht="15.75" thickBot="1" x14ac:dyDescent="0.3">
      <c r="A69" s="2">
        <v>68</v>
      </c>
      <c r="B69" s="2" t="s">
        <v>85</v>
      </c>
      <c r="C69" s="2">
        <v>4</v>
      </c>
      <c r="D69" s="2">
        <v>10</v>
      </c>
      <c r="E69" s="2">
        <v>15006</v>
      </c>
      <c r="F69" s="2" t="s">
        <v>167</v>
      </c>
      <c r="G69" s="2" t="s">
        <v>168</v>
      </c>
      <c r="H69" s="2"/>
      <c r="I69" s="2"/>
      <c r="J69" s="4"/>
      <c r="K69" s="2"/>
    </row>
    <row r="70" spans="1:11" ht="15.75" thickBot="1" x14ac:dyDescent="0.3">
      <c r="A70" s="9">
        <v>69</v>
      </c>
      <c r="B70" s="9" t="s">
        <v>27</v>
      </c>
      <c r="C70" s="9">
        <v>2</v>
      </c>
      <c r="D70" s="9">
        <v>5</v>
      </c>
      <c r="E70" s="9">
        <v>8067</v>
      </c>
      <c r="F70" s="9" t="s">
        <v>117</v>
      </c>
      <c r="G70" s="9" t="s">
        <v>184</v>
      </c>
      <c r="H70" s="1"/>
      <c r="I70" s="1"/>
      <c r="J70" s="3"/>
      <c r="K70" s="1"/>
    </row>
    <row r="71" spans="1:11" ht="15.75" thickBot="1" x14ac:dyDescent="0.3">
      <c r="A71" s="9">
        <v>1</v>
      </c>
      <c r="B71" s="9" t="s">
        <v>205</v>
      </c>
      <c r="C71" s="9">
        <v>8</v>
      </c>
      <c r="D71" s="9">
        <v>20</v>
      </c>
      <c r="E71" s="9">
        <v>10937</v>
      </c>
      <c r="F71" s="9" t="s">
        <v>207</v>
      </c>
      <c r="G71" s="9" t="s">
        <v>180</v>
      </c>
      <c r="H71" s="2"/>
      <c r="I71" s="2"/>
      <c r="J71" s="4"/>
    </row>
    <row r="72" spans="1:11" ht="15.75" thickBot="1" x14ac:dyDescent="0.3">
      <c r="A72" s="1">
        <v>2</v>
      </c>
      <c r="B72" s="1" t="s">
        <v>205</v>
      </c>
      <c r="C72" s="1">
        <v>6</v>
      </c>
      <c r="D72" s="1">
        <v>15</v>
      </c>
      <c r="E72" s="1">
        <v>7723</v>
      </c>
      <c r="F72" s="1" t="s">
        <v>217</v>
      </c>
      <c r="G72" s="1" t="s">
        <v>210</v>
      </c>
      <c r="H72" s="1"/>
      <c r="I72" s="1"/>
      <c r="J72" s="3"/>
    </row>
    <row r="73" spans="1:11" ht="15.75" thickBot="1" x14ac:dyDescent="0.3">
      <c r="A73" s="2">
        <v>3</v>
      </c>
      <c r="B73" s="2" t="s">
        <v>119</v>
      </c>
      <c r="C73" s="2">
        <v>4</v>
      </c>
      <c r="D73" s="2">
        <v>10</v>
      </c>
      <c r="E73" s="2">
        <v>11194</v>
      </c>
      <c r="F73" s="2" t="s">
        <v>120</v>
      </c>
      <c r="G73" s="2" t="s">
        <v>121</v>
      </c>
      <c r="H73" s="2"/>
      <c r="I73" s="2"/>
      <c r="J73" s="4"/>
    </row>
    <row r="74" spans="1:11" ht="15.75" thickBot="1" x14ac:dyDescent="0.3">
      <c r="A74" s="12">
        <v>4</v>
      </c>
      <c r="B74" s="12" t="s">
        <v>205</v>
      </c>
      <c r="C74" s="12">
        <v>2</v>
      </c>
      <c r="D74" s="12">
        <v>5</v>
      </c>
      <c r="E74" s="12">
        <v>8068</v>
      </c>
      <c r="F74" s="12" t="s">
        <v>206</v>
      </c>
      <c r="G74" s="12" t="s">
        <v>184</v>
      </c>
      <c r="H74" s="7"/>
      <c r="I74" s="7"/>
      <c r="J74" s="8"/>
    </row>
  </sheetData>
  <autoFilter ref="A1:M7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D1" sqref="D1"/>
    </sheetView>
  </sheetViews>
  <sheetFormatPr defaultRowHeight="15" x14ac:dyDescent="0.25"/>
  <cols>
    <col min="1" max="1" width="3" bestFit="1" customWidth="1"/>
    <col min="2" max="2" width="5.42578125" bestFit="1" customWidth="1"/>
    <col min="3" max="3" width="8.5703125" bestFit="1" customWidth="1"/>
    <col min="4" max="4" width="17" bestFit="1" customWidth="1"/>
    <col min="5" max="5" width="6.140625" bestFit="1" customWidth="1"/>
    <col min="6" max="6" width="10.5703125" bestFit="1" customWidth="1"/>
    <col min="7" max="7" width="10.140625" bestFit="1" customWidth="1"/>
    <col min="8" max="8" width="7.5703125" bestFit="1" customWidth="1"/>
    <col min="9" max="9" width="3" bestFit="1" customWidth="1"/>
    <col min="10" max="10" width="7.5703125" bestFit="1" customWidth="1"/>
  </cols>
  <sheetData>
    <row r="1" spans="1:10" ht="15.75" thickBot="1" x14ac:dyDescent="0.3">
      <c r="A1" t="s">
        <v>0</v>
      </c>
      <c r="B1" t="s">
        <v>1</v>
      </c>
      <c r="C1" t="s">
        <v>230</v>
      </c>
      <c r="D1" t="s">
        <v>231</v>
      </c>
      <c r="E1" t="s">
        <v>2</v>
      </c>
      <c r="F1" t="s">
        <v>3</v>
      </c>
      <c r="G1" t="s">
        <v>4</v>
      </c>
    </row>
    <row r="2" spans="1:10" ht="15.75" thickBot="1" x14ac:dyDescent="0.3">
      <c r="A2" s="1">
        <v>1</v>
      </c>
      <c r="B2" s="1" t="s">
        <v>5</v>
      </c>
      <c r="C2" s="1">
        <v>52</v>
      </c>
      <c r="D2" s="1">
        <v>52</v>
      </c>
      <c r="E2" s="1">
        <v>1300</v>
      </c>
      <c r="F2" s="1" t="s">
        <v>6</v>
      </c>
      <c r="G2" s="1" t="s">
        <v>7</v>
      </c>
      <c r="H2" s="1"/>
      <c r="I2" s="1"/>
      <c r="J2" s="3"/>
    </row>
    <row r="3" spans="1:10" ht="15.75" thickBot="1" x14ac:dyDescent="0.3">
      <c r="A3" s="2">
        <v>2</v>
      </c>
      <c r="B3" s="2" t="s">
        <v>18</v>
      </c>
      <c r="C3" s="2">
        <v>50</v>
      </c>
      <c r="D3" s="2">
        <v>50</v>
      </c>
      <c r="E3" s="2">
        <v>9299</v>
      </c>
      <c r="F3" s="2" t="s">
        <v>114</v>
      </c>
      <c r="G3" s="2" t="s">
        <v>87</v>
      </c>
      <c r="H3" s="2"/>
      <c r="I3" s="2"/>
      <c r="J3" s="4"/>
    </row>
    <row r="4" spans="1:10" ht="15.75" thickBot="1" x14ac:dyDescent="0.3">
      <c r="A4" s="1">
        <v>3</v>
      </c>
      <c r="B4" s="1" t="s">
        <v>42</v>
      </c>
      <c r="C4" s="1">
        <v>48</v>
      </c>
      <c r="D4" s="1">
        <v>48</v>
      </c>
      <c r="E4" s="1">
        <v>10189</v>
      </c>
      <c r="F4" s="1" t="s">
        <v>158</v>
      </c>
      <c r="G4" s="1" t="s">
        <v>159</v>
      </c>
      <c r="H4" s="1"/>
      <c r="I4" s="1"/>
      <c r="J4" s="3"/>
    </row>
    <row r="5" spans="1:10" ht="15.75" thickBot="1" x14ac:dyDescent="0.3">
      <c r="A5" s="2">
        <v>4</v>
      </c>
      <c r="B5" s="2" t="s">
        <v>170</v>
      </c>
      <c r="C5" s="2">
        <v>46</v>
      </c>
      <c r="D5" s="2">
        <v>46</v>
      </c>
      <c r="E5" s="2">
        <v>2543</v>
      </c>
      <c r="F5" s="2" t="s">
        <v>218</v>
      </c>
      <c r="G5" s="2" t="s">
        <v>219</v>
      </c>
      <c r="H5" s="2"/>
      <c r="I5" s="2"/>
      <c r="J5" s="4"/>
    </row>
    <row r="6" spans="1:10" ht="15.75" thickBot="1" x14ac:dyDescent="0.3">
      <c r="A6" s="9">
        <v>5</v>
      </c>
      <c r="B6" s="9" t="s">
        <v>12</v>
      </c>
      <c r="C6" s="9">
        <v>44</v>
      </c>
      <c r="D6" s="9">
        <v>44</v>
      </c>
      <c r="E6" s="9">
        <v>6899</v>
      </c>
      <c r="F6" s="9" t="s">
        <v>43</v>
      </c>
      <c r="G6" s="9" t="s">
        <v>44</v>
      </c>
      <c r="H6" s="1"/>
      <c r="I6" s="1"/>
      <c r="J6" s="3"/>
    </row>
    <row r="7" spans="1:10" ht="15.75" thickBot="1" x14ac:dyDescent="0.3">
      <c r="A7" s="9">
        <v>6</v>
      </c>
      <c r="B7" s="9" t="s">
        <v>18</v>
      </c>
      <c r="C7" s="9">
        <v>42</v>
      </c>
      <c r="D7" s="9">
        <v>42</v>
      </c>
      <c r="E7" s="9">
        <v>8328</v>
      </c>
      <c r="F7" s="9" t="s">
        <v>19</v>
      </c>
      <c r="G7" s="9" t="s">
        <v>20</v>
      </c>
      <c r="H7" s="2"/>
      <c r="I7" s="2"/>
      <c r="J7" s="4"/>
    </row>
    <row r="8" spans="1:10" ht="15.75" thickBot="1" x14ac:dyDescent="0.3">
      <c r="A8" s="1">
        <v>7</v>
      </c>
      <c r="B8" s="1" t="s">
        <v>42</v>
      </c>
      <c r="C8" s="1">
        <v>40</v>
      </c>
      <c r="D8" s="1">
        <v>40</v>
      </c>
      <c r="E8" s="1">
        <v>8340</v>
      </c>
      <c r="F8" s="1" t="s">
        <v>220</v>
      </c>
      <c r="G8" s="1" t="s">
        <v>221</v>
      </c>
      <c r="H8" s="1"/>
      <c r="I8" s="1"/>
      <c r="J8" s="3"/>
    </row>
    <row r="9" spans="1:10" ht="15.75" thickBot="1" x14ac:dyDescent="0.3">
      <c r="A9" s="9">
        <v>8</v>
      </c>
      <c r="B9" s="9" t="s">
        <v>67</v>
      </c>
      <c r="C9" s="9">
        <v>38</v>
      </c>
      <c r="D9" s="9">
        <v>38</v>
      </c>
      <c r="E9" s="9">
        <v>3854</v>
      </c>
      <c r="F9" s="9" t="s">
        <v>65</v>
      </c>
      <c r="G9" s="9" t="s">
        <v>130</v>
      </c>
      <c r="H9" s="2"/>
      <c r="I9" s="2"/>
      <c r="J9" s="4"/>
    </row>
    <row r="10" spans="1:10" ht="15.75" thickBot="1" x14ac:dyDescent="0.3">
      <c r="A10" s="1">
        <v>9</v>
      </c>
      <c r="B10" s="1" t="s">
        <v>85</v>
      </c>
      <c r="C10" s="1">
        <v>36</v>
      </c>
      <c r="D10" s="1">
        <v>36</v>
      </c>
      <c r="E10" s="1">
        <v>16068</v>
      </c>
      <c r="F10" s="1" t="s">
        <v>86</v>
      </c>
      <c r="G10" s="1" t="s">
        <v>87</v>
      </c>
      <c r="H10" s="1"/>
      <c r="I10" s="1"/>
      <c r="J10" s="3"/>
    </row>
    <row r="11" spans="1:10" ht="15.75" thickBot="1" x14ac:dyDescent="0.3">
      <c r="A11" s="9">
        <v>10</v>
      </c>
      <c r="B11" s="9" t="s">
        <v>15</v>
      </c>
      <c r="C11" s="9">
        <v>34</v>
      </c>
      <c r="D11" s="9">
        <v>34</v>
      </c>
      <c r="E11" s="9">
        <v>10514</v>
      </c>
      <c r="F11" s="9" t="s">
        <v>116</v>
      </c>
      <c r="G11" s="9" t="s">
        <v>20</v>
      </c>
      <c r="H11" s="2"/>
      <c r="I11" s="2"/>
      <c r="J11" s="4"/>
    </row>
    <row r="12" spans="1:10" ht="15.75" thickBot="1" x14ac:dyDescent="0.3">
      <c r="A12" s="9">
        <v>11</v>
      </c>
      <c r="B12" s="9" t="s">
        <v>45</v>
      </c>
      <c r="C12" s="9">
        <v>32</v>
      </c>
      <c r="D12" s="9">
        <v>32</v>
      </c>
      <c r="E12" s="9">
        <v>1031</v>
      </c>
      <c r="F12" s="9" t="s">
        <v>46</v>
      </c>
      <c r="G12" s="9" t="s">
        <v>47</v>
      </c>
      <c r="H12" s="1"/>
      <c r="I12" s="1"/>
      <c r="J12" s="3"/>
    </row>
    <row r="13" spans="1:10" ht="15.75" thickBot="1" x14ac:dyDescent="0.3">
      <c r="A13" s="9">
        <v>12</v>
      </c>
      <c r="B13" s="9" t="s">
        <v>85</v>
      </c>
      <c r="C13" s="9">
        <v>30</v>
      </c>
      <c r="D13" s="9">
        <v>30</v>
      </c>
      <c r="E13" s="9">
        <v>15552</v>
      </c>
      <c r="F13" s="9" t="s">
        <v>187</v>
      </c>
      <c r="G13" s="9" t="s">
        <v>188</v>
      </c>
      <c r="H13" s="2"/>
      <c r="I13" s="2"/>
      <c r="J13" s="4"/>
    </row>
    <row r="14" spans="1:10" ht="15.75" thickBot="1" x14ac:dyDescent="0.3">
      <c r="A14" s="1">
        <v>13</v>
      </c>
      <c r="B14" s="1" t="s">
        <v>15</v>
      </c>
      <c r="C14" s="1">
        <v>28</v>
      </c>
      <c r="D14" s="1">
        <v>28</v>
      </c>
      <c r="E14" s="1">
        <v>11147</v>
      </c>
      <c r="F14" s="1" t="s">
        <v>60</v>
      </c>
      <c r="G14" s="1" t="s">
        <v>61</v>
      </c>
      <c r="H14" s="1"/>
      <c r="I14" s="1"/>
      <c r="J14" s="3"/>
    </row>
    <row r="15" spans="1:10" ht="15.75" thickBot="1" x14ac:dyDescent="0.3">
      <c r="A15" s="9">
        <v>14</v>
      </c>
      <c r="B15" s="9" t="s">
        <v>39</v>
      </c>
      <c r="C15" s="9">
        <v>26</v>
      </c>
      <c r="D15" s="9">
        <v>26</v>
      </c>
      <c r="E15" s="9">
        <v>9619</v>
      </c>
      <c r="F15" s="9" t="s">
        <v>40</v>
      </c>
      <c r="G15" s="9" t="s">
        <v>41</v>
      </c>
      <c r="H15" s="2"/>
      <c r="I15" s="2"/>
      <c r="J15" s="4"/>
    </row>
    <row r="16" spans="1:10" ht="15.75" thickBot="1" x14ac:dyDescent="0.3">
      <c r="A16" s="9">
        <v>15</v>
      </c>
      <c r="B16" s="9" t="s">
        <v>136</v>
      </c>
      <c r="C16" s="9">
        <v>24</v>
      </c>
      <c r="D16" s="9">
        <v>24</v>
      </c>
      <c r="E16" s="9">
        <v>10066</v>
      </c>
      <c r="F16" s="9" t="s">
        <v>153</v>
      </c>
      <c r="G16" s="9" t="s">
        <v>154</v>
      </c>
      <c r="H16" s="1"/>
      <c r="I16" s="1"/>
      <c r="J16" s="3"/>
    </row>
    <row r="17" spans="1:10" ht="15.75" thickBot="1" x14ac:dyDescent="0.3">
      <c r="A17" s="2">
        <v>16</v>
      </c>
      <c r="B17" s="2" t="s">
        <v>27</v>
      </c>
      <c r="C17" s="2">
        <v>22</v>
      </c>
      <c r="D17" s="2">
        <v>22</v>
      </c>
      <c r="E17" s="2">
        <v>12438</v>
      </c>
      <c r="F17" s="2" t="s">
        <v>70</v>
      </c>
      <c r="G17" s="2" t="s">
        <v>14</v>
      </c>
      <c r="H17" s="2"/>
      <c r="I17" s="2"/>
      <c r="J17" s="4"/>
    </row>
    <row r="18" spans="1:10" ht="15.75" thickBot="1" x14ac:dyDescent="0.3">
      <c r="A18" s="9">
        <v>17</v>
      </c>
      <c r="B18" s="9" t="s">
        <v>67</v>
      </c>
      <c r="C18" s="9">
        <v>20</v>
      </c>
      <c r="D18" s="9">
        <v>20</v>
      </c>
      <c r="E18" s="9">
        <v>9664</v>
      </c>
      <c r="F18" s="9" t="s">
        <v>156</v>
      </c>
      <c r="G18" s="9" t="s">
        <v>163</v>
      </c>
      <c r="H18" s="1"/>
      <c r="I18" s="1"/>
      <c r="J18" s="3"/>
    </row>
    <row r="19" spans="1:10" ht="15.75" thickBot="1" x14ac:dyDescent="0.3">
      <c r="A19" s="2">
        <v>18</v>
      </c>
      <c r="B19" s="2" t="s">
        <v>42</v>
      </c>
      <c r="C19" s="2">
        <v>18</v>
      </c>
      <c r="D19" s="2">
        <v>18</v>
      </c>
      <c r="E19" s="2">
        <v>7410</v>
      </c>
      <c r="F19" s="2" t="s">
        <v>88</v>
      </c>
      <c r="G19" s="2" t="s">
        <v>89</v>
      </c>
      <c r="H19" s="2"/>
      <c r="I19" s="2"/>
      <c r="J19" s="4"/>
    </row>
    <row r="20" spans="1:10" ht="15.75" thickBot="1" x14ac:dyDescent="0.3">
      <c r="A20" s="9">
        <v>19</v>
      </c>
      <c r="B20" s="9" t="s">
        <v>81</v>
      </c>
      <c r="C20" s="9">
        <v>16</v>
      </c>
      <c r="D20" s="9">
        <v>16</v>
      </c>
      <c r="E20" s="9">
        <v>1019</v>
      </c>
      <c r="F20" s="9" t="s">
        <v>222</v>
      </c>
      <c r="G20" s="9" t="s">
        <v>223</v>
      </c>
      <c r="H20" s="1"/>
      <c r="I20" s="1"/>
      <c r="J20" s="3"/>
    </row>
    <row r="21" spans="1:10" ht="15.75" thickBot="1" x14ac:dyDescent="0.3">
      <c r="A21" s="9">
        <v>20</v>
      </c>
      <c r="B21" s="9" t="s">
        <v>81</v>
      </c>
      <c r="C21" s="9">
        <v>14</v>
      </c>
      <c r="D21" s="9">
        <v>14</v>
      </c>
      <c r="E21" s="9">
        <v>10159</v>
      </c>
      <c r="F21" s="9" t="s">
        <v>35</v>
      </c>
      <c r="G21" s="9" t="s">
        <v>162</v>
      </c>
      <c r="H21" s="2"/>
      <c r="I21" s="2"/>
      <c r="J21" s="4"/>
    </row>
    <row r="22" spans="1:10" ht="15.75" thickBot="1" x14ac:dyDescent="0.3">
      <c r="A22" s="1">
        <v>21</v>
      </c>
      <c r="B22" s="1" t="s">
        <v>136</v>
      </c>
      <c r="C22" s="1">
        <v>12</v>
      </c>
      <c r="D22" s="1">
        <v>12</v>
      </c>
      <c r="E22" s="1">
        <v>7082</v>
      </c>
      <c r="F22" s="1" t="s">
        <v>224</v>
      </c>
      <c r="G22" s="1" t="s">
        <v>225</v>
      </c>
      <c r="H22" s="1"/>
      <c r="I22" s="1"/>
      <c r="J22" s="3"/>
    </row>
    <row r="23" spans="1:10" ht="15.75" thickBot="1" x14ac:dyDescent="0.3">
      <c r="A23" s="9">
        <v>22</v>
      </c>
      <c r="B23" s="9" t="s">
        <v>48</v>
      </c>
      <c r="C23" s="9">
        <v>10</v>
      </c>
      <c r="D23" s="9">
        <v>10</v>
      </c>
      <c r="E23" s="9">
        <v>1</v>
      </c>
      <c r="F23" s="9" t="s">
        <v>88</v>
      </c>
      <c r="G23" s="9" t="s">
        <v>80</v>
      </c>
      <c r="H23" s="2"/>
      <c r="I23" s="2"/>
      <c r="J23" s="4"/>
    </row>
    <row r="24" spans="1:10" s="16" customFormat="1" ht="15.75" thickBot="1" x14ac:dyDescent="0.3">
      <c r="A24" s="14">
        <v>23</v>
      </c>
      <c r="B24" s="14" t="s">
        <v>136</v>
      </c>
      <c r="C24" s="14">
        <v>8</v>
      </c>
      <c r="D24" s="14">
        <v>8</v>
      </c>
      <c r="E24" s="14">
        <v>13057</v>
      </c>
      <c r="F24" s="14" t="s">
        <v>151</v>
      </c>
      <c r="G24" s="14" t="s">
        <v>152</v>
      </c>
      <c r="H24" s="14"/>
      <c r="I24" s="14"/>
      <c r="J24" s="15"/>
    </row>
    <row r="25" spans="1:10" ht="15.75" thickBot="1" x14ac:dyDescent="0.3">
      <c r="A25" s="9">
        <v>24</v>
      </c>
      <c r="B25" s="9" t="s">
        <v>160</v>
      </c>
      <c r="C25" s="9">
        <v>6</v>
      </c>
      <c r="D25" s="9">
        <v>6</v>
      </c>
      <c r="E25" s="9">
        <v>14256</v>
      </c>
      <c r="F25" s="9" t="s">
        <v>161</v>
      </c>
      <c r="G25" s="9" t="s">
        <v>162</v>
      </c>
      <c r="H25" s="2"/>
      <c r="I25" s="2"/>
      <c r="J25" s="4"/>
    </row>
    <row r="26" spans="1:10" ht="15.75" thickBot="1" x14ac:dyDescent="0.3">
      <c r="A26" s="1">
        <v>25</v>
      </c>
      <c r="B26" s="1" t="s">
        <v>85</v>
      </c>
      <c r="C26" s="1">
        <v>4</v>
      </c>
      <c r="D26" s="1">
        <v>4</v>
      </c>
      <c r="E26" s="1">
        <v>15006</v>
      </c>
      <c r="F26" s="1" t="s">
        <v>167</v>
      </c>
      <c r="G26" s="1" t="s">
        <v>168</v>
      </c>
      <c r="H26" s="1"/>
      <c r="I26" s="1"/>
      <c r="J26" s="3"/>
    </row>
    <row r="27" spans="1:10" ht="15.75" thickBot="1" x14ac:dyDescent="0.3">
      <c r="A27" s="5">
        <v>26</v>
      </c>
      <c r="B27" s="5" t="s">
        <v>67</v>
      </c>
      <c r="C27" s="5">
        <v>2</v>
      </c>
      <c r="D27" s="5">
        <v>2</v>
      </c>
      <c r="E27" s="5">
        <v>12434</v>
      </c>
      <c r="F27" s="5" t="s">
        <v>226</v>
      </c>
      <c r="G27" s="5" t="s">
        <v>14</v>
      </c>
      <c r="H27" s="5"/>
      <c r="I27" s="5"/>
      <c r="J27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J1" sqref="A1:J1"/>
    </sheetView>
  </sheetViews>
  <sheetFormatPr defaultRowHeight="15" x14ac:dyDescent="0.25"/>
  <cols>
    <col min="4" max="4" width="9" bestFit="1" customWidth="1"/>
  </cols>
  <sheetData>
    <row r="1" spans="1:10" ht="39" thickBot="1" x14ac:dyDescent="0.3">
      <c r="A1" s="17" t="s">
        <v>0</v>
      </c>
      <c r="B1" s="17" t="s">
        <v>1</v>
      </c>
      <c r="C1" s="17" t="s">
        <v>233</v>
      </c>
      <c r="D1" s="17" t="s">
        <v>237</v>
      </c>
      <c r="E1" s="17" t="s">
        <v>2</v>
      </c>
      <c r="F1" s="17" t="s">
        <v>3</v>
      </c>
      <c r="G1" s="17" t="s">
        <v>4</v>
      </c>
      <c r="H1" s="17" t="s">
        <v>234</v>
      </c>
      <c r="I1" s="17" t="s">
        <v>235</v>
      </c>
      <c r="J1" s="18" t="s">
        <v>236</v>
      </c>
    </row>
    <row r="2" spans="1:10" ht="15.75" thickBot="1" x14ac:dyDescent="0.3">
      <c r="A2" s="9">
        <v>1</v>
      </c>
      <c r="B2" s="9" t="s">
        <v>71</v>
      </c>
      <c r="C2" s="9">
        <v>28</v>
      </c>
      <c r="D2" s="9">
        <v>28</v>
      </c>
      <c r="E2" s="9">
        <v>1726</v>
      </c>
      <c r="F2" s="9" t="s">
        <v>23</v>
      </c>
      <c r="G2" s="9" t="s">
        <v>72</v>
      </c>
      <c r="H2" s="9">
        <v>61.749000000000002</v>
      </c>
      <c r="I2" s="9"/>
      <c r="J2" s="11">
        <v>61.749000000000002</v>
      </c>
    </row>
    <row r="3" spans="1:10" ht="15.75" thickBot="1" x14ac:dyDescent="0.3">
      <c r="A3" s="9">
        <v>2</v>
      </c>
      <c r="B3" s="9" t="s">
        <v>5</v>
      </c>
      <c r="C3" s="9">
        <v>26</v>
      </c>
      <c r="D3" s="9">
        <v>26</v>
      </c>
      <c r="E3" s="9">
        <v>11601</v>
      </c>
      <c r="F3" s="9" t="s">
        <v>10</v>
      </c>
      <c r="G3" s="9" t="s">
        <v>11</v>
      </c>
      <c r="H3" s="9">
        <v>63.313000000000002</v>
      </c>
      <c r="I3" s="9"/>
      <c r="J3" s="11">
        <v>63.313000000000002</v>
      </c>
    </row>
    <row r="4" spans="1:10" ht="15.75" thickBot="1" x14ac:dyDescent="0.3">
      <c r="A4" s="1">
        <v>3</v>
      </c>
      <c r="B4" s="1" t="s">
        <v>18</v>
      </c>
      <c r="C4" s="1">
        <v>24</v>
      </c>
      <c r="D4" s="1">
        <v>24</v>
      </c>
      <c r="E4" s="1">
        <v>9299</v>
      </c>
      <c r="F4" s="1" t="s">
        <v>114</v>
      </c>
      <c r="G4" s="1" t="s">
        <v>87</v>
      </c>
      <c r="H4" s="1">
        <v>66.093000000000004</v>
      </c>
      <c r="I4" s="1"/>
      <c r="J4" s="3">
        <v>66.093000000000004</v>
      </c>
    </row>
    <row r="5" spans="1:10" ht="15.75" thickBot="1" x14ac:dyDescent="0.3">
      <c r="A5" s="9">
        <v>4</v>
      </c>
      <c r="B5" s="9" t="s">
        <v>15</v>
      </c>
      <c r="C5" s="9">
        <v>22</v>
      </c>
      <c r="D5" s="9">
        <v>22</v>
      </c>
      <c r="E5" s="9">
        <v>12335</v>
      </c>
      <c r="F5" s="9" t="s">
        <v>185</v>
      </c>
      <c r="G5" s="9" t="s">
        <v>186</v>
      </c>
      <c r="H5" s="9">
        <v>73.438999999999993</v>
      </c>
      <c r="I5" s="9"/>
      <c r="J5" s="11">
        <v>73.438999999999993</v>
      </c>
    </row>
    <row r="6" spans="1:10" ht="15.75" thickBot="1" x14ac:dyDescent="0.3">
      <c r="A6" s="9">
        <v>5</v>
      </c>
      <c r="B6" s="9" t="s">
        <v>15</v>
      </c>
      <c r="C6" s="9">
        <v>20</v>
      </c>
      <c r="D6" s="9">
        <v>20</v>
      </c>
      <c r="E6" s="9">
        <v>10514</v>
      </c>
      <c r="F6" s="9" t="s">
        <v>116</v>
      </c>
      <c r="G6" s="9" t="s">
        <v>20</v>
      </c>
      <c r="H6" s="9">
        <v>69.989999999999995</v>
      </c>
      <c r="I6" s="9">
        <v>5</v>
      </c>
      <c r="J6" s="11">
        <v>74.989999999999995</v>
      </c>
    </row>
    <row r="7" spans="1:10" ht="15.75" thickBot="1" x14ac:dyDescent="0.3">
      <c r="A7" s="2">
        <v>6</v>
      </c>
      <c r="B7" s="2" t="s">
        <v>85</v>
      </c>
      <c r="C7" s="2">
        <v>18</v>
      </c>
      <c r="D7" s="2">
        <v>18</v>
      </c>
      <c r="E7" s="2">
        <v>16068</v>
      </c>
      <c r="F7" s="2" t="s">
        <v>86</v>
      </c>
      <c r="G7" s="2" t="s">
        <v>87</v>
      </c>
      <c r="H7" s="2">
        <v>76.667000000000002</v>
      </c>
      <c r="I7" s="2"/>
      <c r="J7" s="4">
        <v>76.667000000000002</v>
      </c>
    </row>
    <row r="8" spans="1:10" ht="15.75" thickBot="1" x14ac:dyDescent="0.3">
      <c r="A8" s="9">
        <v>7</v>
      </c>
      <c r="B8" s="9" t="s">
        <v>18</v>
      </c>
      <c r="C8" s="9">
        <v>16</v>
      </c>
      <c r="D8" s="9">
        <v>16</v>
      </c>
      <c r="E8" s="9">
        <v>8328</v>
      </c>
      <c r="F8" s="9" t="s">
        <v>19</v>
      </c>
      <c r="G8" s="9" t="s">
        <v>20</v>
      </c>
      <c r="H8" s="9">
        <v>75.768000000000001</v>
      </c>
      <c r="I8" s="9">
        <v>5</v>
      </c>
      <c r="J8" s="11">
        <v>80.768000000000001</v>
      </c>
    </row>
    <row r="9" spans="1:10" ht="15.75" thickBot="1" x14ac:dyDescent="0.3">
      <c r="A9" s="9">
        <v>8</v>
      </c>
      <c r="B9" s="9" t="s">
        <v>85</v>
      </c>
      <c r="C9" s="9">
        <v>14</v>
      </c>
      <c r="D9" s="9">
        <v>14</v>
      </c>
      <c r="E9" s="9">
        <v>15552</v>
      </c>
      <c r="F9" s="9" t="s">
        <v>187</v>
      </c>
      <c r="G9" s="9" t="s">
        <v>188</v>
      </c>
      <c r="H9" s="9">
        <v>72.73</v>
      </c>
      <c r="I9" s="9">
        <v>10</v>
      </c>
      <c r="J9" s="11">
        <v>82.73</v>
      </c>
    </row>
    <row r="10" spans="1:10" ht="15.75" thickBot="1" x14ac:dyDescent="0.3">
      <c r="A10" s="9">
        <v>9</v>
      </c>
      <c r="B10" s="9" t="s">
        <v>45</v>
      </c>
      <c r="C10" s="9">
        <v>12</v>
      </c>
      <c r="D10" s="9">
        <v>12</v>
      </c>
      <c r="E10" s="9">
        <v>1031</v>
      </c>
      <c r="F10" s="9" t="s">
        <v>46</v>
      </c>
      <c r="G10" s="9" t="s">
        <v>47</v>
      </c>
      <c r="H10" s="9">
        <v>78.213999999999999</v>
      </c>
      <c r="I10" s="9">
        <v>5</v>
      </c>
      <c r="J10" s="11">
        <v>83.213999999999999</v>
      </c>
    </row>
    <row r="11" spans="1:10" ht="15.75" thickBot="1" x14ac:dyDescent="0.3">
      <c r="A11" s="9">
        <v>10</v>
      </c>
      <c r="B11" s="9" t="s">
        <v>48</v>
      </c>
      <c r="C11" s="9">
        <v>10</v>
      </c>
      <c r="D11" s="9">
        <v>10</v>
      </c>
      <c r="E11" s="9">
        <v>1</v>
      </c>
      <c r="F11" s="9" t="s">
        <v>88</v>
      </c>
      <c r="G11" s="9" t="s">
        <v>80</v>
      </c>
      <c r="H11" s="9">
        <v>73.483000000000004</v>
      </c>
      <c r="I11" s="9">
        <v>10</v>
      </c>
      <c r="J11" s="11">
        <v>83.483000000000004</v>
      </c>
    </row>
    <row r="12" spans="1:10" ht="15.75" thickBot="1" x14ac:dyDescent="0.3">
      <c r="A12" s="1">
        <v>11</v>
      </c>
      <c r="B12" s="1" t="s">
        <v>12</v>
      </c>
      <c r="C12" s="1">
        <v>8</v>
      </c>
      <c r="D12" s="1">
        <v>8</v>
      </c>
      <c r="E12" s="1">
        <v>865</v>
      </c>
      <c r="F12" s="1" t="s">
        <v>211</v>
      </c>
      <c r="G12" s="1" t="s">
        <v>212</v>
      </c>
      <c r="H12" s="1">
        <v>68.52</v>
      </c>
      <c r="I12" s="1">
        <v>15</v>
      </c>
      <c r="J12" s="3">
        <v>83.52</v>
      </c>
    </row>
    <row r="13" spans="1:10" ht="15.75" thickBot="1" x14ac:dyDescent="0.3">
      <c r="A13" s="9">
        <v>12</v>
      </c>
      <c r="B13" s="9" t="s">
        <v>27</v>
      </c>
      <c r="C13" s="9">
        <v>6</v>
      </c>
      <c r="D13" s="9">
        <v>6</v>
      </c>
      <c r="E13" s="9">
        <v>11639</v>
      </c>
      <c r="F13" s="9" t="s">
        <v>115</v>
      </c>
      <c r="G13" s="9" t="s">
        <v>11</v>
      </c>
      <c r="H13" s="9">
        <v>77.873000000000005</v>
      </c>
      <c r="I13" s="9">
        <v>10</v>
      </c>
      <c r="J13" s="11">
        <v>87.873000000000005</v>
      </c>
    </row>
    <row r="14" spans="1:10" ht="15.75" thickBot="1" x14ac:dyDescent="0.3">
      <c r="A14" s="9">
        <v>13</v>
      </c>
      <c r="B14" s="9" t="s">
        <v>18</v>
      </c>
      <c r="C14" s="9">
        <v>4</v>
      </c>
      <c r="D14" s="9">
        <v>4</v>
      </c>
      <c r="E14" s="9">
        <v>11638</v>
      </c>
      <c r="F14" s="9" t="s">
        <v>95</v>
      </c>
      <c r="G14" s="9" t="s">
        <v>11</v>
      </c>
      <c r="H14" s="9">
        <v>91.11</v>
      </c>
      <c r="I14" s="9">
        <v>15</v>
      </c>
      <c r="J14" s="11">
        <v>106.11</v>
      </c>
    </row>
    <row r="15" spans="1:10" ht="15.75" thickBot="1" x14ac:dyDescent="0.3">
      <c r="A15" s="12">
        <v>14</v>
      </c>
      <c r="B15" s="12" t="s">
        <v>81</v>
      </c>
      <c r="C15" s="12">
        <v>2</v>
      </c>
      <c r="D15" s="12">
        <v>2</v>
      </c>
      <c r="E15" s="12">
        <v>1019</v>
      </c>
      <c r="F15" s="12" t="s">
        <v>222</v>
      </c>
      <c r="G15" s="12" t="s">
        <v>223</v>
      </c>
      <c r="H15" s="12">
        <v>84.819000000000003</v>
      </c>
      <c r="I15" s="12">
        <v>25</v>
      </c>
      <c r="J15" s="13">
        <v>109.819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25" workbookViewId="0">
      <selection activeCell="G26" sqref="G26"/>
    </sheetView>
  </sheetViews>
  <sheetFormatPr defaultRowHeight="15" x14ac:dyDescent="0.25"/>
  <sheetData>
    <row r="1" spans="1:10" ht="39" thickBot="1" x14ac:dyDescent="0.3">
      <c r="A1" s="17" t="s">
        <v>0</v>
      </c>
      <c r="B1" s="17" t="s">
        <v>1</v>
      </c>
      <c r="C1" s="17" t="s">
        <v>233</v>
      </c>
      <c r="D1" s="17" t="s">
        <v>290</v>
      </c>
      <c r="E1" s="17" t="s">
        <v>2</v>
      </c>
      <c r="F1" s="17" t="s">
        <v>3</v>
      </c>
      <c r="G1" s="17" t="s">
        <v>4</v>
      </c>
      <c r="H1" s="17" t="s">
        <v>234</v>
      </c>
      <c r="I1" s="17" t="s">
        <v>235</v>
      </c>
      <c r="J1" s="18" t="s">
        <v>236</v>
      </c>
    </row>
    <row r="2" spans="1:10" ht="15.75" thickBot="1" x14ac:dyDescent="0.3">
      <c r="A2" s="2">
        <v>24</v>
      </c>
      <c r="B2" s="2" t="s">
        <v>67</v>
      </c>
      <c r="C2" s="2">
        <v>48</v>
      </c>
      <c r="D2">
        <v>72</v>
      </c>
      <c r="E2" s="2">
        <v>8330</v>
      </c>
      <c r="F2" s="2" t="s">
        <v>278</v>
      </c>
      <c r="G2" s="2" t="s">
        <v>176</v>
      </c>
      <c r="H2" s="2">
        <v>58.064999999999998</v>
      </c>
      <c r="I2" s="2">
        <v>5</v>
      </c>
      <c r="J2" s="4">
        <v>63.064999999999998</v>
      </c>
    </row>
    <row r="3" spans="1:10" ht="15.75" thickBot="1" x14ac:dyDescent="0.3">
      <c r="A3" s="1">
        <v>35</v>
      </c>
      <c r="B3" s="1" t="s">
        <v>170</v>
      </c>
      <c r="C3" s="1">
        <v>26</v>
      </c>
      <c r="D3">
        <v>39</v>
      </c>
      <c r="E3" s="1">
        <v>8329</v>
      </c>
      <c r="F3" s="1" t="s">
        <v>175</v>
      </c>
      <c r="G3" s="1" t="s">
        <v>176</v>
      </c>
      <c r="H3" s="1">
        <v>57.375999999999998</v>
      </c>
      <c r="I3" s="1">
        <v>15</v>
      </c>
      <c r="J3" s="3">
        <v>72.376000000000005</v>
      </c>
    </row>
    <row r="4" spans="1:10" ht="15.75" thickBot="1" x14ac:dyDescent="0.3">
      <c r="A4" s="2">
        <v>20</v>
      </c>
      <c r="B4" s="2" t="s">
        <v>12</v>
      </c>
      <c r="C4" s="2">
        <v>56</v>
      </c>
      <c r="D4">
        <v>84</v>
      </c>
      <c r="E4" s="2">
        <v>11655</v>
      </c>
      <c r="F4" s="2" t="s">
        <v>84</v>
      </c>
      <c r="G4" s="2" t="s">
        <v>26</v>
      </c>
      <c r="H4" s="2">
        <v>54.279000000000003</v>
      </c>
      <c r="I4" s="2">
        <v>5</v>
      </c>
      <c r="J4" s="4">
        <v>59.279000000000003</v>
      </c>
    </row>
    <row r="5" spans="1:10" ht="15.75" thickBot="1" x14ac:dyDescent="0.3">
      <c r="A5" s="1">
        <v>37</v>
      </c>
      <c r="B5" s="1" t="s">
        <v>15</v>
      </c>
      <c r="C5" s="1">
        <v>22</v>
      </c>
      <c r="D5">
        <v>33</v>
      </c>
      <c r="E5" s="1">
        <v>11653</v>
      </c>
      <c r="F5" s="1" t="s">
        <v>25</v>
      </c>
      <c r="G5" s="1" t="s">
        <v>26</v>
      </c>
      <c r="H5" s="1">
        <v>56.654000000000003</v>
      </c>
      <c r="I5" s="1">
        <v>20</v>
      </c>
      <c r="J5" s="3">
        <v>76.653999999999996</v>
      </c>
    </row>
    <row r="6" spans="1:10" ht="15.75" thickBot="1" x14ac:dyDescent="0.3">
      <c r="A6" s="1">
        <v>7</v>
      </c>
      <c r="B6" s="1" t="s">
        <v>67</v>
      </c>
      <c r="C6" s="1">
        <v>82</v>
      </c>
      <c r="D6">
        <v>123</v>
      </c>
      <c r="E6" s="1">
        <v>14209</v>
      </c>
      <c r="F6" s="1" t="s">
        <v>28</v>
      </c>
      <c r="G6" s="1" t="s">
        <v>29</v>
      </c>
      <c r="H6" s="1">
        <v>53.597999999999999</v>
      </c>
      <c r="I6" s="1"/>
      <c r="J6" s="3">
        <v>53.597999999999999</v>
      </c>
    </row>
    <row r="7" spans="1:10" ht="15.75" thickBot="1" x14ac:dyDescent="0.3">
      <c r="A7" s="2">
        <v>26</v>
      </c>
      <c r="B7" s="2" t="s">
        <v>67</v>
      </c>
      <c r="C7" s="2">
        <v>44</v>
      </c>
      <c r="D7">
        <v>66</v>
      </c>
      <c r="E7" s="2">
        <v>12743</v>
      </c>
      <c r="F7" s="2" t="s">
        <v>150</v>
      </c>
      <c r="G7" s="2" t="s">
        <v>29</v>
      </c>
      <c r="H7" s="2">
        <v>64.891000000000005</v>
      </c>
      <c r="I7" s="2"/>
      <c r="J7" s="4">
        <v>64.891000000000005</v>
      </c>
    </row>
    <row r="8" spans="1:10" ht="26.25" thickBot="1" x14ac:dyDescent="0.3">
      <c r="A8" s="2">
        <v>44</v>
      </c>
      <c r="B8" s="2" t="s">
        <v>67</v>
      </c>
      <c r="C8" s="2">
        <v>8</v>
      </c>
      <c r="D8">
        <v>12</v>
      </c>
      <c r="E8" s="2">
        <v>15123</v>
      </c>
      <c r="F8" s="2" t="s">
        <v>117</v>
      </c>
      <c r="G8" s="2" t="s">
        <v>118</v>
      </c>
      <c r="H8" s="2">
        <v>93.417000000000002</v>
      </c>
      <c r="I8" s="2">
        <v>5</v>
      </c>
      <c r="J8" s="4">
        <v>98.417000000000002</v>
      </c>
    </row>
    <row r="9" spans="1:10" ht="15.75" thickBot="1" x14ac:dyDescent="0.3">
      <c r="A9" s="1">
        <v>33</v>
      </c>
      <c r="B9" s="1" t="s">
        <v>102</v>
      </c>
      <c r="C9" s="1">
        <v>30</v>
      </c>
      <c r="D9">
        <v>45</v>
      </c>
      <c r="E9" s="1">
        <v>6807</v>
      </c>
      <c r="F9" s="1" t="s">
        <v>281</v>
      </c>
      <c r="G9" s="1" t="s">
        <v>282</v>
      </c>
      <c r="H9" s="1">
        <v>65.11</v>
      </c>
      <c r="I9" s="1">
        <v>5</v>
      </c>
      <c r="J9" s="3">
        <v>70.11</v>
      </c>
    </row>
    <row r="10" spans="1:10" ht="15.75" thickBot="1" x14ac:dyDescent="0.3">
      <c r="A10" s="2">
        <v>1</v>
      </c>
      <c r="B10" s="2" t="s">
        <v>119</v>
      </c>
      <c r="C10" s="2">
        <v>8</v>
      </c>
      <c r="D10">
        <v>12</v>
      </c>
      <c r="E10" s="2">
        <v>12557</v>
      </c>
      <c r="F10" s="2" t="s">
        <v>289</v>
      </c>
      <c r="G10" s="2" t="s">
        <v>282</v>
      </c>
      <c r="H10" s="2">
        <v>49.399000000000001</v>
      </c>
      <c r="I10" s="2"/>
      <c r="J10" s="4">
        <v>49.399000000000001</v>
      </c>
    </row>
    <row r="11" spans="1:10" ht="15.75" thickBot="1" x14ac:dyDescent="0.3">
      <c r="A11" s="1">
        <v>47</v>
      </c>
      <c r="B11" s="1" t="s">
        <v>160</v>
      </c>
      <c r="C11" s="1">
        <v>2</v>
      </c>
      <c r="D11">
        <v>3</v>
      </c>
      <c r="E11" s="1">
        <v>348</v>
      </c>
      <c r="F11" s="1" t="s">
        <v>287</v>
      </c>
      <c r="G11" s="1" t="s">
        <v>288</v>
      </c>
      <c r="H11" s="1">
        <v>123.34099999999999</v>
      </c>
      <c r="I11" s="1"/>
      <c r="J11" s="3">
        <v>123.34099999999999</v>
      </c>
    </row>
    <row r="12" spans="1:10" ht="15.75" thickBot="1" x14ac:dyDescent="0.3">
      <c r="A12" s="2">
        <v>22</v>
      </c>
      <c r="B12" s="2" t="s">
        <v>71</v>
      </c>
      <c r="C12" s="2">
        <v>52</v>
      </c>
      <c r="D12">
        <v>78</v>
      </c>
      <c r="E12" s="2">
        <v>1726</v>
      </c>
      <c r="F12" s="2" t="s">
        <v>23</v>
      </c>
      <c r="G12" s="2" t="s">
        <v>72</v>
      </c>
      <c r="H12" s="2">
        <v>57.036999999999999</v>
      </c>
      <c r="I12" s="2">
        <v>5</v>
      </c>
      <c r="J12" s="4">
        <v>62.036999999999999</v>
      </c>
    </row>
    <row r="13" spans="1:10" ht="15.75" thickBot="1" x14ac:dyDescent="0.3">
      <c r="A13" s="1">
        <v>17</v>
      </c>
      <c r="B13" s="1" t="s">
        <v>18</v>
      </c>
      <c r="C13" s="1">
        <v>62</v>
      </c>
      <c r="D13">
        <v>93</v>
      </c>
      <c r="E13" s="1">
        <v>8892</v>
      </c>
      <c r="F13" s="1" t="s">
        <v>179</v>
      </c>
      <c r="G13" s="1" t="s">
        <v>180</v>
      </c>
      <c r="H13" s="1">
        <v>51.924999999999997</v>
      </c>
      <c r="I13" s="1">
        <v>5</v>
      </c>
      <c r="J13" s="3">
        <v>56.924999999999997</v>
      </c>
    </row>
    <row r="14" spans="1:10" ht="15.75" thickBot="1" x14ac:dyDescent="0.3">
      <c r="A14" s="1">
        <v>2</v>
      </c>
      <c r="B14" s="1" t="s">
        <v>205</v>
      </c>
      <c r="C14" s="1">
        <v>6</v>
      </c>
      <c r="D14">
        <v>9</v>
      </c>
      <c r="E14" s="1">
        <v>10937</v>
      </c>
      <c r="F14" s="1" t="s">
        <v>207</v>
      </c>
      <c r="G14" s="1" t="s">
        <v>180</v>
      </c>
      <c r="H14" s="1">
        <v>59.460999999999999</v>
      </c>
      <c r="I14" s="1">
        <v>5</v>
      </c>
      <c r="J14" s="3">
        <v>64.460999999999999</v>
      </c>
    </row>
    <row r="15" spans="1:10" ht="15.75" thickBot="1" x14ac:dyDescent="0.3">
      <c r="A15" s="2">
        <v>36</v>
      </c>
      <c r="B15" s="2" t="s">
        <v>133</v>
      </c>
      <c r="C15" s="2">
        <v>24</v>
      </c>
      <c r="D15">
        <v>36</v>
      </c>
      <c r="E15" s="2">
        <v>12208</v>
      </c>
      <c r="F15" s="2" t="s">
        <v>148</v>
      </c>
      <c r="G15" s="2" t="s">
        <v>149</v>
      </c>
      <c r="H15" s="2">
        <v>68.754999999999995</v>
      </c>
      <c r="I15" s="2">
        <v>5</v>
      </c>
      <c r="J15" s="4">
        <v>73.754999999999995</v>
      </c>
    </row>
    <row r="16" spans="1:10" ht="15.75" thickBot="1" x14ac:dyDescent="0.3">
      <c r="A16" s="1">
        <v>39</v>
      </c>
      <c r="B16" s="1" t="s">
        <v>160</v>
      </c>
      <c r="C16" s="1">
        <v>18</v>
      </c>
      <c r="D16">
        <v>27</v>
      </c>
      <c r="E16" s="1">
        <v>14256</v>
      </c>
      <c r="F16" s="1" t="s">
        <v>161</v>
      </c>
      <c r="G16" s="1" t="s">
        <v>162</v>
      </c>
      <c r="H16" s="1">
        <v>69.117999999999995</v>
      </c>
      <c r="I16" s="1">
        <v>10</v>
      </c>
      <c r="J16" s="3">
        <v>79.117999999999995</v>
      </c>
    </row>
    <row r="17" spans="1:10" ht="15.75" thickBot="1" x14ac:dyDescent="0.3">
      <c r="A17" s="1">
        <v>15</v>
      </c>
      <c r="B17" s="1" t="s">
        <v>45</v>
      </c>
      <c r="C17" s="1">
        <v>66</v>
      </c>
      <c r="D17">
        <v>99</v>
      </c>
      <c r="E17" s="1">
        <v>9311</v>
      </c>
      <c r="F17" s="1" t="s">
        <v>21</v>
      </c>
      <c r="G17" s="1" t="s">
        <v>22</v>
      </c>
      <c r="H17" s="1">
        <v>55.954999999999998</v>
      </c>
      <c r="I17" s="1"/>
      <c r="J17" s="3">
        <v>55.954999999999998</v>
      </c>
    </row>
    <row r="18" spans="1:10" ht="15.75" thickBot="1" x14ac:dyDescent="0.3">
      <c r="A18" s="2">
        <v>2</v>
      </c>
      <c r="B18" s="2" t="s">
        <v>18</v>
      </c>
      <c r="C18" s="2">
        <v>92</v>
      </c>
      <c r="D18">
        <v>138</v>
      </c>
      <c r="E18" s="2">
        <v>12355</v>
      </c>
      <c r="F18" s="2" t="s">
        <v>124</v>
      </c>
      <c r="G18" s="2" t="s">
        <v>125</v>
      </c>
      <c r="H18" s="2">
        <v>51.185000000000002</v>
      </c>
      <c r="I18" s="2"/>
      <c r="J18" s="4">
        <v>51.185000000000002</v>
      </c>
    </row>
    <row r="19" spans="1:10" ht="15.75" thickBot="1" x14ac:dyDescent="0.3">
      <c r="A19" s="1">
        <v>23</v>
      </c>
      <c r="B19" s="1" t="s">
        <v>64</v>
      </c>
      <c r="C19" s="1">
        <v>50</v>
      </c>
      <c r="D19">
        <v>75</v>
      </c>
      <c r="E19" s="1">
        <v>12377</v>
      </c>
      <c r="F19" s="1" t="s">
        <v>127</v>
      </c>
      <c r="G19" s="1" t="s">
        <v>125</v>
      </c>
      <c r="H19" s="1">
        <v>58.033999999999999</v>
      </c>
      <c r="I19" s="1">
        <v>5</v>
      </c>
      <c r="J19" s="3">
        <v>63.033999999999999</v>
      </c>
    </row>
    <row r="20" spans="1:10" ht="15.75" thickBot="1" x14ac:dyDescent="0.3">
      <c r="A20" s="2">
        <v>12</v>
      </c>
      <c r="B20" s="2" t="s">
        <v>42</v>
      </c>
      <c r="C20" s="2">
        <v>72</v>
      </c>
      <c r="D20">
        <v>108</v>
      </c>
      <c r="E20" s="2">
        <v>8340</v>
      </c>
      <c r="F20" s="2" t="s">
        <v>220</v>
      </c>
      <c r="G20" s="2" t="s">
        <v>221</v>
      </c>
      <c r="H20" s="2">
        <v>55.48</v>
      </c>
      <c r="I20" s="2"/>
      <c r="J20" s="4">
        <v>55.48</v>
      </c>
    </row>
    <row r="21" spans="1:10" ht="15.75" thickBot="1" x14ac:dyDescent="0.3">
      <c r="A21" s="2">
        <v>46</v>
      </c>
      <c r="B21" s="2" t="s">
        <v>143</v>
      </c>
      <c r="C21" s="2">
        <v>4</v>
      </c>
      <c r="D21">
        <v>6</v>
      </c>
      <c r="E21" s="2">
        <v>12119</v>
      </c>
      <c r="F21" s="2" t="s">
        <v>131</v>
      </c>
      <c r="G21" s="2" t="s">
        <v>286</v>
      </c>
      <c r="H21" s="2">
        <v>107.089</v>
      </c>
      <c r="I21" s="2">
        <v>10</v>
      </c>
      <c r="J21" s="4">
        <v>117.089</v>
      </c>
    </row>
    <row r="22" spans="1:10" ht="15.75" thickBot="1" x14ac:dyDescent="0.3">
      <c r="A22" s="1">
        <v>3</v>
      </c>
      <c r="B22" s="1" t="s">
        <v>18</v>
      </c>
      <c r="C22" s="1">
        <v>90</v>
      </c>
      <c r="D22">
        <v>135</v>
      </c>
      <c r="E22" s="1">
        <v>9299</v>
      </c>
      <c r="F22" s="1" t="s">
        <v>114</v>
      </c>
      <c r="G22" s="1" t="s">
        <v>87</v>
      </c>
      <c r="H22" s="1">
        <v>51.518000000000001</v>
      </c>
      <c r="I22" s="1"/>
      <c r="J22" s="3">
        <v>51.518000000000001</v>
      </c>
    </row>
    <row r="23" spans="1:10" ht="15.75" thickBot="1" x14ac:dyDescent="0.3">
      <c r="A23" s="1">
        <v>19</v>
      </c>
      <c r="B23" s="1" t="s">
        <v>85</v>
      </c>
      <c r="C23" s="1">
        <v>58</v>
      </c>
      <c r="D23">
        <v>87</v>
      </c>
      <c r="E23" s="1">
        <v>16068</v>
      </c>
      <c r="F23" s="1" t="s">
        <v>86</v>
      </c>
      <c r="G23" s="1" t="s">
        <v>87</v>
      </c>
      <c r="H23" s="1">
        <v>58.107999999999997</v>
      </c>
      <c r="I23" s="1"/>
      <c r="J23" s="3">
        <v>58.107999999999997</v>
      </c>
    </row>
    <row r="24" spans="1:10" ht="15.75" thickBot="1" x14ac:dyDescent="0.3">
      <c r="A24" s="2">
        <v>14</v>
      </c>
      <c r="B24" s="2" t="s">
        <v>15</v>
      </c>
      <c r="C24" s="2">
        <v>68</v>
      </c>
      <c r="D24">
        <v>102</v>
      </c>
      <c r="E24" s="2">
        <v>12486</v>
      </c>
      <c r="F24" s="2" t="s">
        <v>37</v>
      </c>
      <c r="G24" s="2" t="s">
        <v>38</v>
      </c>
      <c r="H24" s="2">
        <v>55.831000000000003</v>
      </c>
      <c r="I24" s="2"/>
      <c r="J24" s="4">
        <v>55.831000000000003</v>
      </c>
    </row>
    <row r="25" spans="1:10" ht="15.75" thickBot="1" x14ac:dyDescent="0.3">
      <c r="A25" s="1">
        <v>29</v>
      </c>
      <c r="B25" s="1" t="s">
        <v>27</v>
      </c>
      <c r="C25" s="1">
        <v>38</v>
      </c>
      <c r="D25">
        <v>57</v>
      </c>
      <c r="E25" s="1">
        <v>13715</v>
      </c>
      <c r="F25" s="1" t="s">
        <v>33</v>
      </c>
      <c r="G25" s="1" t="s">
        <v>280</v>
      </c>
      <c r="H25" s="1">
        <v>55.585999999999999</v>
      </c>
      <c r="I25" s="1">
        <v>10</v>
      </c>
      <c r="J25" s="3">
        <v>65.585999999999999</v>
      </c>
    </row>
    <row r="26" spans="1:10" ht="15.75" thickBot="1" x14ac:dyDescent="0.3">
      <c r="A26" s="2">
        <v>10</v>
      </c>
      <c r="B26" s="2" t="s">
        <v>39</v>
      </c>
      <c r="C26" s="2">
        <v>76</v>
      </c>
      <c r="D26">
        <v>114</v>
      </c>
      <c r="E26" s="2">
        <v>9619</v>
      </c>
      <c r="F26" s="2" t="s">
        <v>40</v>
      </c>
      <c r="G26" s="2" t="s">
        <v>41</v>
      </c>
      <c r="H26" s="2">
        <v>49.33</v>
      </c>
      <c r="I26" s="2">
        <v>5</v>
      </c>
      <c r="J26" s="4">
        <v>54.33</v>
      </c>
    </row>
    <row r="27" spans="1:10" ht="15.75" thickBot="1" x14ac:dyDescent="0.3">
      <c r="A27" s="2">
        <v>30</v>
      </c>
      <c r="B27" s="2" t="s">
        <v>45</v>
      </c>
      <c r="C27" s="2">
        <v>36</v>
      </c>
      <c r="D27">
        <v>54</v>
      </c>
      <c r="E27" s="2">
        <v>1031</v>
      </c>
      <c r="F27" s="2" t="s">
        <v>46</v>
      </c>
      <c r="G27" s="2" t="s">
        <v>47</v>
      </c>
      <c r="H27" s="2">
        <v>60.83</v>
      </c>
      <c r="I27" s="2">
        <v>5</v>
      </c>
      <c r="J27" s="4">
        <v>65.83</v>
      </c>
    </row>
    <row r="28" spans="1:10" ht="15.75" thickBot="1" x14ac:dyDescent="0.3">
      <c r="A28" s="1">
        <v>1</v>
      </c>
      <c r="B28" s="1" t="s">
        <v>170</v>
      </c>
      <c r="C28" s="1">
        <v>94</v>
      </c>
      <c r="D28">
        <v>141</v>
      </c>
      <c r="E28" s="1">
        <v>12972</v>
      </c>
      <c r="F28" s="1" t="s">
        <v>269</v>
      </c>
      <c r="G28" s="1" t="s">
        <v>270</v>
      </c>
      <c r="H28" s="1">
        <v>50.685000000000002</v>
      </c>
      <c r="I28" s="1"/>
      <c r="J28" s="3">
        <v>50.685000000000002</v>
      </c>
    </row>
    <row r="29" spans="1:10" ht="15.75" thickBot="1" x14ac:dyDescent="0.3">
      <c r="A29" s="1">
        <v>5</v>
      </c>
      <c r="B29" s="1" t="s">
        <v>30</v>
      </c>
      <c r="C29" s="1">
        <v>86</v>
      </c>
      <c r="D29">
        <v>129</v>
      </c>
      <c r="E29" s="1">
        <v>12968</v>
      </c>
      <c r="F29" s="1" t="s">
        <v>272</v>
      </c>
      <c r="G29" s="1" t="s">
        <v>270</v>
      </c>
      <c r="H29" s="1">
        <v>52.284999999999997</v>
      </c>
      <c r="I29" s="1"/>
      <c r="J29" s="3">
        <v>52.284999999999997</v>
      </c>
    </row>
    <row r="30" spans="1:10" ht="15.75" thickBot="1" x14ac:dyDescent="0.3">
      <c r="A30" s="2">
        <v>16</v>
      </c>
      <c r="B30" s="2" t="s">
        <v>18</v>
      </c>
      <c r="C30" s="2">
        <v>64</v>
      </c>
      <c r="D30">
        <v>96</v>
      </c>
      <c r="E30" s="2">
        <v>12970</v>
      </c>
      <c r="F30" s="2" t="s">
        <v>277</v>
      </c>
      <c r="G30" s="2" t="s">
        <v>270</v>
      </c>
      <c r="H30" s="2">
        <v>51.640999999999998</v>
      </c>
      <c r="I30" s="2">
        <v>5</v>
      </c>
      <c r="J30" s="4">
        <v>56.640999999999998</v>
      </c>
    </row>
    <row r="31" spans="1:10" ht="15.75" thickBot="1" x14ac:dyDescent="0.3">
      <c r="A31" s="1">
        <v>43</v>
      </c>
      <c r="B31" s="1" t="s">
        <v>64</v>
      </c>
      <c r="C31" s="1">
        <v>10</v>
      </c>
      <c r="D31">
        <v>15</v>
      </c>
      <c r="E31" s="1">
        <v>12969</v>
      </c>
      <c r="F31" s="1" t="s">
        <v>285</v>
      </c>
      <c r="G31" s="1" t="s">
        <v>270</v>
      </c>
      <c r="H31" s="1">
        <v>94.805999999999997</v>
      </c>
      <c r="I31" s="1"/>
      <c r="J31" s="3">
        <v>94.805999999999997</v>
      </c>
    </row>
    <row r="32" spans="1:10" ht="15.75" thickBot="1" x14ac:dyDescent="0.3">
      <c r="A32" s="2">
        <v>4</v>
      </c>
      <c r="B32" s="2" t="s">
        <v>45</v>
      </c>
      <c r="C32" s="2">
        <v>88</v>
      </c>
      <c r="D32">
        <v>132</v>
      </c>
      <c r="E32" s="2">
        <v>3248</v>
      </c>
      <c r="F32" s="2" t="s">
        <v>209</v>
      </c>
      <c r="G32" s="2" t="s">
        <v>271</v>
      </c>
      <c r="H32" s="2">
        <v>51.752000000000002</v>
      </c>
      <c r="I32" s="2"/>
      <c r="J32" s="4">
        <v>51.752000000000002</v>
      </c>
    </row>
    <row r="33" spans="1:10" ht="15.75" thickBot="1" x14ac:dyDescent="0.3">
      <c r="A33" s="2">
        <v>28</v>
      </c>
      <c r="B33" s="2" t="s">
        <v>102</v>
      </c>
      <c r="C33" s="2">
        <v>40</v>
      </c>
      <c r="D33">
        <v>60</v>
      </c>
      <c r="E33" s="2">
        <v>3249</v>
      </c>
      <c r="F33" s="2" t="s">
        <v>279</v>
      </c>
      <c r="G33" s="2" t="s">
        <v>271</v>
      </c>
      <c r="H33" s="2">
        <v>55.124000000000002</v>
      </c>
      <c r="I33" s="2">
        <v>10</v>
      </c>
      <c r="J33" s="4">
        <v>65.123999999999995</v>
      </c>
    </row>
    <row r="34" spans="1:10" ht="15.75" thickBot="1" x14ac:dyDescent="0.3">
      <c r="A34" s="1">
        <v>13</v>
      </c>
      <c r="B34" s="1" t="s">
        <v>5</v>
      </c>
      <c r="C34" s="1">
        <v>70</v>
      </c>
      <c r="D34">
        <v>105</v>
      </c>
      <c r="E34" s="1">
        <v>11601</v>
      </c>
      <c r="F34" s="1" t="s">
        <v>10</v>
      </c>
      <c r="G34" s="1" t="s">
        <v>11</v>
      </c>
      <c r="H34" s="1">
        <v>50.506999999999998</v>
      </c>
      <c r="I34" s="1">
        <v>5</v>
      </c>
      <c r="J34" s="3">
        <v>55.506999999999998</v>
      </c>
    </row>
    <row r="35" spans="1:10" ht="15.75" thickBot="1" x14ac:dyDescent="0.3">
      <c r="A35" s="2">
        <v>42</v>
      </c>
      <c r="B35" s="2" t="s">
        <v>133</v>
      </c>
      <c r="C35" s="2">
        <v>12</v>
      </c>
      <c r="D35">
        <v>18</v>
      </c>
      <c r="E35" s="2">
        <v>13412</v>
      </c>
      <c r="F35" s="2" t="s">
        <v>139</v>
      </c>
      <c r="G35" s="2" t="s">
        <v>140</v>
      </c>
      <c r="H35" s="2">
        <v>77.661000000000001</v>
      </c>
      <c r="I35" s="2">
        <v>15</v>
      </c>
      <c r="J35" s="4">
        <v>92.661000000000001</v>
      </c>
    </row>
    <row r="36" spans="1:10" ht="26.25" thickBot="1" x14ac:dyDescent="0.3">
      <c r="A36" s="2">
        <v>6</v>
      </c>
      <c r="B36" s="2" t="s">
        <v>27</v>
      </c>
      <c r="C36" s="2">
        <v>84</v>
      </c>
      <c r="D36">
        <v>126</v>
      </c>
      <c r="E36" s="2">
        <v>15537</v>
      </c>
      <c r="F36" s="2" t="s">
        <v>273</v>
      </c>
      <c r="G36" s="2" t="s">
        <v>274</v>
      </c>
      <c r="H36" s="2">
        <v>52.895000000000003</v>
      </c>
      <c r="I36" s="2"/>
      <c r="J36" s="4">
        <v>52.895000000000003</v>
      </c>
    </row>
    <row r="37" spans="1:10" ht="15.75" thickBot="1" x14ac:dyDescent="0.3">
      <c r="A37" s="1">
        <v>21</v>
      </c>
      <c r="B37" s="1" t="s">
        <v>18</v>
      </c>
      <c r="C37" s="1">
        <v>54</v>
      </c>
      <c r="D37">
        <v>81</v>
      </c>
      <c r="E37" s="1">
        <v>8328</v>
      </c>
      <c r="F37" s="1" t="s">
        <v>19</v>
      </c>
      <c r="G37" s="1" t="s">
        <v>20</v>
      </c>
      <c r="H37" s="1">
        <v>54.488</v>
      </c>
      <c r="I37" s="1">
        <v>5</v>
      </c>
      <c r="J37" s="3">
        <v>59.488</v>
      </c>
    </row>
    <row r="38" spans="1:10" ht="15.75" thickBot="1" x14ac:dyDescent="0.3">
      <c r="A38" s="1">
        <v>31</v>
      </c>
      <c r="B38" s="1" t="s">
        <v>15</v>
      </c>
      <c r="C38" s="1">
        <v>34</v>
      </c>
      <c r="D38">
        <v>51</v>
      </c>
      <c r="E38" s="1">
        <v>10514</v>
      </c>
      <c r="F38" s="1" t="s">
        <v>116</v>
      </c>
      <c r="G38" s="1" t="s">
        <v>20</v>
      </c>
      <c r="H38" s="1">
        <v>56.529000000000003</v>
      </c>
      <c r="I38" s="1">
        <v>10</v>
      </c>
      <c r="J38" s="3">
        <v>66.528999999999996</v>
      </c>
    </row>
    <row r="39" spans="1:10" ht="26.25" thickBot="1" x14ac:dyDescent="0.3">
      <c r="A39" s="2">
        <v>40</v>
      </c>
      <c r="B39" s="2" t="s">
        <v>133</v>
      </c>
      <c r="C39" s="2">
        <v>16</v>
      </c>
      <c r="D39">
        <v>24</v>
      </c>
      <c r="E39" s="2">
        <v>10063</v>
      </c>
      <c r="F39" s="2" t="s">
        <v>200</v>
      </c>
      <c r="G39" s="2" t="s">
        <v>201</v>
      </c>
      <c r="H39" s="2">
        <v>74.798000000000002</v>
      </c>
      <c r="I39" s="2">
        <v>5</v>
      </c>
      <c r="J39" s="4">
        <v>79.798000000000002</v>
      </c>
    </row>
    <row r="40" spans="1:10" ht="26.25" thickBot="1" x14ac:dyDescent="0.3">
      <c r="A40" s="2">
        <v>18</v>
      </c>
      <c r="B40" s="2" t="s">
        <v>42</v>
      </c>
      <c r="C40" s="2">
        <v>60</v>
      </c>
      <c r="D40">
        <v>90</v>
      </c>
      <c r="E40" s="2">
        <v>6397</v>
      </c>
      <c r="F40" s="2" t="s">
        <v>183</v>
      </c>
      <c r="G40" s="2" t="s">
        <v>184</v>
      </c>
      <c r="H40" s="2">
        <v>57.582000000000001</v>
      </c>
      <c r="I40" s="2"/>
      <c r="J40" s="4">
        <v>57.582000000000001</v>
      </c>
    </row>
    <row r="41" spans="1:10" ht="26.25" thickBot="1" x14ac:dyDescent="0.3">
      <c r="A41" s="1">
        <v>4</v>
      </c>
      <c r="B41" s="1" t="s">
        <v>205</v>
      </c>
      <c r="C41" s="1">
        <v>2</v>
      </c>
      <c r="D41">
        <v>3</v>
      </c>
      <c r="E41" s="1">
        <v>8068</v>
      </c>
      <c r="F41" s="1" t="s">
        <v>206</v>
      </c>
      <c r="G41" s="1" t="s">
        <v>184</v>
      </c>
      <c r="H41" s="1">
        <v>162.04</v>
      </c>
      <c r="I41" s="1"/>
      <c r="J41" s="3">
        <v>162.04</v>
      </c>
    </row>
    <row r="42" spans="1:10" ht="26.25" thickBot="1" x14ac:dyDescent="0.3">
      <c r="A42" s="1">
        <v>11</v>
      </c>
      <c r="B42" s="1" t="s">
        <v>18</v>
      </c>
      <c r="C42" s="1">
        <v>74</v>
      </c>
      <c r="D42">
        <v>111</v>
      </c>
      <c r="E42" s="1">
        <v>7722</v>
      </c>
      <c r="F42" s="1" t="s">
        <v>215</v>
      </c>
      <c r="G42" s="1" t="s">
        <v>210</v>
      </c>
      <c r="H42" s="1">
        <v>55.087000000000003</v>
      </c>
      <c r="I42" s="1"/>
      <c r="J42" s="3">
        <v>55.087000000000003</v>
      </c>
    </row>
    <row r="43" spans="1:10" ht="26.25" thickBot="1" x14ac:dyDescent="0.3">
      <c r="A43" s="1">
        <v>25</v>
      </c>
      <c r="B43" s="1" t="s">
        <v>170</v>
      </c>
      <c r="C43" s="1">
        <v>46</v>
      </c>
      <c r="D43">
        <v>69</v>
      </c>
      <c r="E43" s="1">
        <v>7721</v>
      </c>
      <c r="F43" s="1" t="s">
        <v>209</v>
      </c>
      <c r="G43" s="1" t="s">
        <v>210</v>
      </c>
      <c r="H43" s="1">
        <v>58.533999999999999</v>
      </c>
      <c r="I43" s="1">
        <v>5</v>
      </c>
      <c r="J43" s="3">
        <v>63.533999999999999</v>
      </c>
    </row>
    <row r="44" spans="1:10" ht="26.25" thickBot="1" x14ac:dyDescent="0.3">
      <c r="A44" s="2">
        <v>3</v>
      </c>
      <c r="B44" s="2" t="s">
        <v>205</v>
      </c>
      <c r="C44" s="2">
        <v>4</v>
      </c>
      <c r="D44">
        <v>6</v>
      </c>
      <c r="E44" s="2">
        <v>7723</v>
      </c>
      <c r="F44" s="2" t="s">
        <v>217</v>
      </c>
      <c r="G44" s="2" t="s">
        <v>210</v>
      </c>
      <c r="H44" s="2">
        <v>78.774000000000001</v>
      </c>
      <c r="I44" s="2"/>
      <c r="J44" s="4">
        <v>78.774000000000001</v>
      </c>
    </row>
    <row r="45" spans="1:10" ht="15.75" thickBot="1" x14ac:dyDescent="0.3">
      <c r="A45" s="2">
        <v>34</v>
      </c>
      <c r="B45" s="2" t="s">
        <v>133</v>
      </c>
      <c r="C45" s="2">
        <v>28</v>
      </c>
      <c r="D45">
        <v>42</v>
      </c>
      <c r="E45" s="2">
        <v>9384</v>
      </c>
      <c r="F45" s="2" t="s">
        <v>283</v>
      </c>
      <c r="G45" s="2" t="s">
        <v>284</v>
      </c>
      <c r="H45" s="2">
        <v>61.633000000000003</v>
      </c>
      <c r="I45" s="2">
        <v>10</v>
      </c>
      <c r="J45" s="4">
        <v>71.632999999999996</v>
      </c>
    </row>
    <row r="46" spans="1:10" ht="15.75" thickBot="1" x14ac:dyDescent="0.3">
      <c r="A46" s="1">
        <v>45</v>
      </c>
      <c r="B46" s="1" t="s">
        <v>42</v>
      </c>
      <c r="C46" s="1">
        <v>6</v>
      </c>
      <c r="D46">
        <v>9</v>
      </c>
      <c r="E46" s="1">
        <v>10189</v>
      </c>
      <c r="F46" s="1" t="s">
        <v>158</v>
      </c>
      <c r="G46" s="1" t="s">
        <v>159</v>
      </c>
      <c r="H46" s="1">
        <v>64.555000000000007</v>
      </c>
      <c r="I46" s="1">
        <v>35</v>
      </c>
      <c r="J46" s="3">
        <v>99.555000000000007</v>
      </c>
    </row>
    <row r="47" spans="1:10" ht="15.75" thickBot="1" x14ac:dyDescent="0.3">
      <c r="A47" s="1">
        <v>27</v>
      </c>
      <c r="B47" s="1" t="s">
        <v>64</v>
      </c>
      <c r="C47" s="1">
        <v>42</v>
      </c>
      <c r="D47">
        <v>63</v>
      </c>
      <c r="E47" s="1">
        <v>5396</v>
      </c>
      <c r="F47" s="1" t="s">
        <v>65</v>
      </c>
      <c r="G47" s="1" t="s">
        <v>66</v>
      </c>
      <c r="H47" s="1">
        <v>59.975999999999999</v>
      </c>
      <c r="I47" s="1">
        <v>5</v>
      </c>
      <c r="J47" s="3">
        <v>64.975999999999999</v>
      </c>
    </row>
    <row r="48" spans="1:10" ht="26.25" thickBot="1" x14ac:dyDescent="0.3">
      <c r="A48" s="1">
        <v>9</v>
      </c>
      <c r="B48" s="1" t="s">
        <v>18</v>
      </c>
      <c r="C48" s="1">
        <v>78</v>
      </c>
      <c r="D48">
        <v>117</v>
      </c>
      <c r="E48" s="1">
        <v>6241</v>
      </c>
      <c r="F48" s="1" t="s">
        <v>275</v>
      </c>
      <c r="G48" s="1" t="s">
        <v>276</v>
      </c>
      <c r="H48" s="1">
        <v>54.119</v>
      </c>
      <c r="I48" s="1"/>
      <c r="J48" s="3">
        <v>54.119</v>
      </c>
    </row>
    <row r="49" spans="1:10" ht="15.75" thickBot="1" x14ac:dyDescent="0.3">
      <c r="A49" s="1">
        <v>41</v>
      </c>
      <c r="B49" s="1" t="s">
        <v>85</v>
      </c>
      <c r="C49" s="1">
        <v>14</v>
      </c>
      <c r="D49">
        <v>21</v>
      </c>
      <c r="E49" s="1">
        <v>15006</v>
      </c>
      <c r="F49" s="1" t="s">
        <v>167</v>
      </c>
      <c r="G49" s="1" t="s">
        <v>168</v>
      </c>
      <c r="H49" s="1">
        <v>80.628</v>
      </c>
      <c r="I49" s="1">
        <v>5</v>
      </c>
      <c r="J49" s="3">
        <v>85.628</v>
      </c>
    </row>
    <row r="50" spans="1:10" ht="15.75" thickBot="1" x14ac:dyDescent="0.3">
      <c r="A50" s="2">
        <v>38</v>
      </c>
      <c r="B50" s="2" t="s">
        <v>136</v>
      </c>
      <c r="C50" s="2">
        <v>20</v>
      </c>
      <c r="D50">
        <v>30</v>
      </c>
      <c r="E50" s="2">
        <v>7082</v>
      </c>
      <c r="F50" s="2" t="s">
        <v>224</v>
      </c>
      <c r="G50" s="2" t="s">
        <v>225</v>
      </c>
      <c r="H50" s="2">
        <v>68.903999999999996</v>
      </c>
      <c r="I50" s="2">
        <v>10</v>
      </c>
      <c r="J50" s="4">
        <v>78.903999999999996</v>
      </c>
    </row>
    <row r="51" spans="1:10" ht="15.75" thickBot="1" x14ac:dyDescent="0.3">
      <c r="A51" s="2">
        <v>32</v>
      </c>
      <c r="B51" s="2" t="s">
        <v>15</v>
      </c>
      <c r="C51" s="2">
        <v>32</v>
      </c>
      <c r="D51">
        <v>48</v>
      </c>
      <c r="E51" s="2">
        <v>3010</v>
      </c>
      <c r="F51" s="2" t="s">
        <v>99</v>
      </c>
      <c r="G51" s="2" t="s">
        <v>100</v>
      </c>
      <c r="H51" s="2">
        <v>60.037999999999997</v>
      </c>
      <c r="I51" s="2">
        <v>10</v>
      </c>
      <c r="J51" s="4">
        <v>70.037999999999997</v>
      </c>
    </row>
    <row r="52" spans="1:10" ht="15.75" thickBot="1" x14ac:dyDescent="0.3">
      <c r="A52" s="5">
        <v>8</v>
      </c>
      <c r="B52" s="5" t="s">
        <v>18</v>
      </c>
      <c r="C52" s="5">
        <v>80</v>
      </c>
      <c r="D52">
        <v>120</v>
      </c>
      <c r="E52" s="5">
        <v>12771</v>
      </c>
      <c r="F52" s="5" t="s">
        <v>181</v>
      </c>
      <c r="G52" s="5" t="s">
        <v>182</v>
      </c>
      <c r="H52" s="5">
        <v>54.045999999999999</v>
      </c>
      <c r="I52" s="5"/>
      <c r="J52" s="6">
        <v>54.045999999999999</v>
      </c>
    </row>
  </sheetData>
  <autoFilter ref="A1:J1">
    <sortState ref="A2:J52">
      <sortCondition ref="G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22" workbookViewId="0">
      <selection activeCell="G6" sqref="G6"/>
    </sheetView>
  </sheetViews>
  <sheetFormatPr defaultRowHeight="15" x14ac:dyDescent="0.25"/>
  <sheetData>
    <row r="1" spans="1:10" ht="39" thickBot="1" x14ac:dyDescent="0.3">
      <c r="A1" s="17" t="s">
        <v>0</v>
      </c>
      <c r="B1" s="17" t="s">
        <v>1</v>
      </c>
      <c r="C1" s="17" t="s">
        <v>233</v>
      </c>
      <c r="D1" s="17" t="s">
        <v>290</v>
      </c>
      <c r="E1" s="17" t="s">
        <v>2</v>
      </c>
      <c r="F1" s="17" t="s">
        <v>3</v>
      </c>
      <c r="G1" s="17" t="s">
        <v>4</v>
      </c>
      <c r="H1" s="17" t="s">
        <v>234</v>
      </c>
      <c r="I1" s="17" t="s">
        <v>235</v>
      </c>
      <c r="J1" s="18" t="s">
        <v>236</v>
      </c>
    </row>
    <row r="2" spans="1:10" ht="15.75" thickBot="1" x14ac:dyDescent="0.3">
      <c r="A2" s="2">
        <v>32</v>
      </c>
      <c r="B2" s="2" t="s">
        <v>170</v>
      </c>
      <c r="C2" s="2">
        <v>30</v>
      </c>
      <c r="D2">
        <v>45</v>
      </c>
      <c r="E2" s="2">
        <v>8329</v>
      </c>
      <c r="F2" s="2" t="s">
        <v>175</v>
      </c>
      <c r="G2" s="2" t="s">
        <v>176</v>
      </c>
      <c r="H2" s="2">
        <v>61.497</v>
      </c>
      <c r="I2" s="2">
        <v>25</v>
      </c>
      <c r="J2" s="4">
        <v>86.497</v>
      </c>
    </row>
    <row r="3" spans="1:10" ht="15.75" thickBot="1" x14ac:dyDescent="0.3">
      <c r="A3" s="2">
        <v>40</v>
      </c>
      <c r="B3" s="2" t="s">
        <v>67</v>
      </c>
      <c r="C3" s="2">
        <v>14</v>
      </c>
      <c r="D3">
        <v>21</v>
      </c>
      <c r="E3" s="2">
        <v>8330</v>
      </c>
      <c r="F3" s="2" t="s">
        <v>278</v>
      </c>
      <c r="G3" s="2" t="s">
        <v>176</v>
      </c>
      <c r="H3" s="2">
        <v>89.082999999999998</v>
      </c>
      <c r="I3" s="2">
        <v>15</v>
      </c>
      <c r="J3" s="4">
        <v>104.083</v>
      </c>
    </row>
    <row r="4" spans="1:10" ht="15.75" thickBot="1" x14ac:dyDescent="0.3">
      <c r="A4" s="1">
        <v>5</v>
      </c>
      <c r="B4" s="1" t="s">
        <v>12</v>
      </c>
      <c r="C4" s="1">
        <v>84</v>
      </c>
      <c r="D4">
        <v>126</v>
      </c>
      <c r="E4" s="1">
        <v>11655</v>
      </c>
      <c r="F4" s="1" t="s">
        <v>84</v>
      </c>
      <c r="G4" s="1" t="s">
        <v>26</v>
      </c>
      <c r="H4" s="1">
        <v>62.622</v>
      </c>
      <c r="I4" s="1"/>
      <c r="J4" s="3">
        <v>62.622</v>
      </c>
    </row>
    <row r="5" spans="1:10" ht="15.75" thickBot="1" x14ac:dyDescent="0.3">
      <c r="A5" s="2">
        <v>12</v>
      </c>
      <c r="B5" s="2" t="s">
        <v>15</v>
      </c>
      <c r="C5" s="2">
        <v>70</v>
      </c>
      <c r="D5">
        <v>105</v>
      </c>
      <c r="E5" s="2">
        <v>11653</v>
      </c>
      <c r="F5" s="2" t="s">
        <v>25</v>
      </c>
      <c r="G5" s="2" t="s">
        <v>26</v>
      </c>
      <c r="H5" s="2">
        <v>69.656999999999996</v>
      </c>
      <c r="I5" s="2"/>
      <c r="J5" s="4">
        <v>69.656999999999996</v>
      </c>
    </row>
    <row r="6" spans="1:10" ht="15.75" thickBot="1" x14ac:dyDescent="0.3">
      <c r="A6" s="1">
        <v>7</v>
      </c>
      <c r="B6" s="1" t="s">
        <v>67</v>
      </c>
      <c r="C6" s="1">
        <v>80</v>
      </c>
      <c r="D6">
        <v>120</v>
      </c>
      <c r="E6" s="1">
        <v>14209</v>
      </c>
      <c r="F6" s="1" t="s">
        <v>28</v>
      </c>
      <c r="G6" s="1" t="s">
        <v>29</v>
      </c>
      <c r="H6" s="1">
        <v>64.751999999999995</v>
      </c>
      <c r="I6" s="1"/>
      <c r="J6" s="3">
        <v>64.751999999999995</v>
      </c>
    </row>
    <row r="7" spans="1:10" ht="15.75" thickBot="1" x14ac:dyDescent="0.3">
      <c r="A7" s="1">
        <v>27</v>
      </c>
      <c r="B7" s="1" t="s">
        <v>67</v>
      </c>
      <c r="C7" s="1">
        <v>40</v>
      </c>
      <c r="D7">
        <v>60</v>
      </c>
      <c r="E7" s="1">
        <v>12743</v>
      </c>
      <c r="F7" s="1" t="s">
        <v>150</v>
      </c>
      <c r="G7" s="1" t="s">
        <v>29</v>
      </c>
      <c r="H7" s="1">
        <v>74.275999999999996</v>
      </c>
      <c r="I7" s="1">
        <v>5</v>
      </c>
      <c r="J7" s="3">
        <v>79.275999999999996</v>
      </c>
    </row>
    <row r="8" spans="1:10" ht="26.25" thickBot="1" x14ac:dyDescent="0.3">
      <c r="A8" s="1">
        <v>11</v>
      </c>
      <c r="B8" s="1" t="s">
        <v>67</v>
      </c>
      <c r="C8" s="1">
        <v>72</v>
      </c>
      <c r="D8">
        <v>108</v>
      </c>
      <c r="E8" s="1">
        <v>15123</v>
      </c>
      <c r="F8" s="1" t="s">
        <v>117</v>
      </c>
      <c r="G8" s="1" t="s">
        <v>118</v>
      </c>
      <c r="H8" s="1">
        <v>64.215000000000003</v>
      </c>
      <c r="I8" s="1">
        <v>5</v>
      </c>
      <c r="J8" s="3">
        <v>69.215000000000003</v>
      </c>
    </row>
    <row r="9" spans="1:10" ht="15.75" thickBot="1" x14ac:dyDescent="0.3">
      <c r="A9" s="2">
        <v>34</v>
      </c>
      <c r="B9" s="2" t="s">
        <v>102</v>
      </c>
      <c r="C9" s="2">
        <v>26</v>
      </c>
      <c r="D9">
        <v>39</v>
      </c>
      <c r="E9" s="2">
        <v>6807</v>
      </c>
      <c r="F9" s="2" t="s">
        <v>281</v>
      </c>
      <c r="G9" s="2" t="s">
        <v>282</v>
      </c>
      <c r="H9" s="2">
        <v>75.614999999999995</v>
      </c>
      <c r="I9" s="2">
        <v>15</v>
      </c>
      <c r="J9" s="4">
        <v>90.614999999999995</v>
      </c>
    </row>
    <row r="10" spans="1:10" ht="15.75" thickBot="1" x14ac:dyDescent="0.3">
      <c r="A10" s="2">
        <v>2</v>
      </c>
      <c r="B10" s="2" t="s">
        <v>119</v>
      </c>
      <c r="C10" s="2">
        <v>6</v>
      </c>
      <c r="D10">
        <v>9</v>
      </c>
      <c r="E10" s="2">
        <v>12557</v>
      </c>
      <c r="F10" s="2" t="s">
        <v>289</v>
      </c>
      <c r="G10" s="2" t="s">
        <v>282</v>
      </c>
      <c r="H10" s="2">
        <v>74.406000000000006</v>
      </c>
      <c r="I10" s="2"/>
      <c r="J10" s="4">
        <v>74.406000000000006</v>
      </c>
    </row>
    <row r="11" spans="1:10" ht="15.75" thickBot="1" x14ac:dyDescent="0.3">
      <c r="A11" s="2">
        <v>44</v>
      </c>
      <c r="B11" s="2" t="s">
        <v>160</v>
      </c>
      <c r="C11" s="2">
        <v>6</v>
      </c>
      <c r="D11">
        <v>9</v>
      </c>
      <c r="E11" s="2">
        <v>348</v>
      </c>
      <c r="F11" s="2" t="s">
        <v>287</v>
      </c>
      <c r="G11" s="2" t="s">
        <v>288</v>
      </c>
      <c r="H11" s="2">
        <v>132.185</v>
      </c>
      <c r="I11" s="2"/>
      <c r="J11" s="4">
        <v>132.185</v>
      </c>
    </row>
    <row r="12" spans="1:10" ht="15.75" thickBot="1" x14ac:dyDescent="0.3">
      <c r="A12" s="2">
        <v>10</v>
      </c>
      <c r="B12" s="2" t="s">
        <v>71</v>
      </c>
      <c r="C12" s="2">
        <v>74</v>
      </c>
      <c r="D12">
        <v>111</v>
      </c>
      <c r="E12" s="2">
        <v>1726</v>
      </c>
      <c r="F12" s="2" t="s">
        <v>23</v>
      </c>
      <c r="G12" s="2" t="s">
        <v>72</v>
      </c>
      <c r="H12" s="2">
        <v>67.426000000000002</v>
      </c>
      <c r="I12" s="2"/>
      <c r="J12" s="4">
        <v>67.426000000000002</v>
      </c>
    </row>
    <row r="13" spans="1:10" ht="15.75" thickBot="1" x14ac:dyDescent="0.3">
      <c r="A13" s="1">
        <v>35</v>
      </c>
      <c r="B13" s="1" t="s">
        <v>18</v>
      </c>
      <c r="C13" s="1">
        <v>24</v>
      </c>
      <c r="D13">
        <v>36</v>
      </c>
      <c r="E13" s="1">
        <v>8892</v>
      </c>
      <c r="F13" s="1" t="s">
        <v>179</v>
      </c>
      <c r="G13" s="1" t="s">
        <v>180</v>
      </c>
      <c r="H13" s="1">
        <v>69.724000000000004</v>
      </c>
      <c r="I13" s="1">
        <v>25</v>
      </c>
      <c r="J13" s="3">
        <v>94.724000000000004</v>
      </c>
    </row>
    <row r="14" spans="1:10" ht="15.75" thickBot="1" x14ac:dyDescent="0.3">
      <c r="A14" s="1">
        <v>1</v>
      </c>
      <c r="B14" s="1" t="s">
        <v>205</v>
      </c>
      <c r="C14" s="1">
        <v>8</v>
      </c>
      <c r="D14">
        <v>12</v>
      </c>
      <c r="E14" s="1">
        <v>10937</v>
      </c>
      <c r="F14" s="1" t="s">
        <v>207</v>
      </c>
      <c r="G14" s="1" t="s">
        <v>180</v>
      </c>
      <c r="H14" s="1">
        <v>73.433000000000007</v>
      </c>
      <c r="I14" s="1"/>
      <c r="J14" s="3">
        <v>73.433000000000007</v>
      </c>
    </row>
    <row r="15" spans="1:10" ht="15.75" thickBot="1" x14ac:dyDescent="0.3">
      <c r="A15" s="1">
        <v>31</v>
      </c>
      <c r="B15" s="1" t="s">
        <v>133</v>
      </c>
      <c r="C15" s="1">
        <v>32</v>
      </c>
      <c r="D15">
        <v>48</v>
      </c>
      <c r="E15" s="1">
        <v>12208</v>
      </c>
      <c r="F15" s="1" t="s">
        <v>148</v>
      </c>
      <c r="G15" s="1" t="s">
        <v>149</v>
      </c>
      <c r="H15" s="1">
        <v>78.528999999999996</v>
      </c>
      <c r="I15" s="1">
        <v>5</v>
      </c>
      <c r="J15" s="3">
        <v>83.528999999999996</v>
      </c>
    </row>
    <row r="16" spans="1:10" ht="15.75" thickBot="1" x14ac:dyDescent="0.3">
      <c r="A16" s="1">
        <v>37</v>
      </c>
      <c r="B16" s="1" t="s">
        <v>160</v>
      </c>
      <c r="C16" s="1">
        <v>20</v>
      </c>
      <c r="D16">
        <v>30</v>
      </c>
      <c r="E16" s="1">
        <v>14256</v>
      </c>
      <c r="F16" s="1" t="s">
        <v>161</v>
      </c>
      <c r="G16" s="1" t="s">
        <v>162</v>
      </c>
      <c r="H16" s="1">
        <v>90.837999999999994</v>
      </c>
      <c r="I16" s="1">
        <v>5</v>
      </c>
      <c r="J16" s="3">
        <v>95.837999999999994</v>
      </c>
    </row>
    <row r="17" spans="1:10" ht="15.75" thickBot="1" x14ac:dyDescent="0.3">
      <c r="A17" s="2">
        <v>6</v>
      </c>
      <c r="B17" s="2" t="s">
        <v>42</v>
      </c>
      <c r="C17" s="2">
        <v>82</v>
      </c>
      <c r="D17">
        <v>123</v>
      </c>
      <c r="E17" s="2">
        <v>8340</v>
      </c>
      <c r="F17" s="2" t="s">
        <v>220</v>
      </c>
      <c r="G17" s="2" t="s">
        <v>221</v>
      </c>
      <c r="H17" s="2">
        <v>63.140999999999998</v>
      </c>
      <c r="I17" s="2"/>
      <c r="J17" s="4">
        <v>63.140999999999998</v>
      </c>
    </row>
    <row r="18" spans="1:10" ht="15.75" thickBot="1" x14ac:dyDescent="0.3">
      <c r="A18" s="2">
        <v>38</v>
      </c>
      <c r="B18" s="2" t="s">
        <v>143</v>
      </c>
      <c r="C18" s="2">
        <v>18</v>
      </c>
      <c r="D18">
        <v>27</v>
      </c>
      <c r="E18" s="2">
        <v>12119</v>
      </c>
      <c r="F18" s="2" t="s">
        <v>131</v>
      </c>
      <c r="G18" s="2" t="s">
        <v>286</v>
      </c>
      <c r="H18" s="2">
        <v>95.891999999999996</v>
      </c>
      <c r="I18" s="2">
        <v>5</v>
      </c>
      <c r="J18" s="4">
        <v>100.892</v>
      </c>
    </row>
    <row r="19" spans="1:10" ht="15.75" thickBot="1" x14ac:dyDescent="0.3">
      <c r="A19" s="1">
        <v>1</v>
      </c>
      <c r="B19" s="1" t="s">
        <v>18</v>
      </c>
      <c r="C19" s="1">
        <v>92</v>
      </c>
      <c r="D19">
        <v>138</v>
      </c>
      <c r="E19" s="1">
        <v>9299</v>
      </c>
      <c r="F19" s="1" t="s">
        <v>114</v>
      </c>
      <c r="G19" s="1" t="s">
        <v>87</v>
      </c>
      <c r="H19" s="1">
        <v>57.829000000000001</v>
      </c>
      <c r="I19" s="1"/>
      <c r="J19" s="3">
        <v>57.829000000000001</v>
      </c>
    </row>
    <row r="20" spans="1:10" ht="15.75" thickBot="1" x14ac:dyDescent="0.3">
      <c r="A20" s="1">
        <v>39</v>
      </c>
      <c r="B20" s="1" t="s">
        <v>85</v>
      </c>
      <c r="C20" s="1">
        <v>16</v>
      </c>
      <c r="D20">
        <v>24</v>
      </c>
      <c r="E20" s="1">
        <v>16068</v>
      </c>
      <c r="F20" s="1" t="s">
        <v>86</v>
      </c>
      <c r="G20" s="1" t="s">
        <v>87</v>
      </c>
      <c r="H20" s="1">
        <v>102.51600000000001</v>
      </c>
      <c r="I20" s="1"/>
      <c r="J20" s="3">
        <v>102.51600000000001</v>
      </c>
    </row>
    <row r="21" spans="1:10" ht="15.75" thickBot="1" x14ac:dyDescent="0.3">
      <c r="A21" s="1">
        <v>9</v>
      </c>
      <c r="B21" s="1" t="s">
        <v>15</v>
      </c>
      <c r="C21" s="1">
        <v>76</v>
      </c>
      <c r="D21">
        <v>114</v>
      </c>
      <c r="E21" s="1">
        <v>12486</v>
      </c>
      <c r="F21" s="1" t="s">
        <v>37</v>
      </c>
      <c r="G21" s="1" t="s">
        <v>38</v>
      </c>
      <c r="H21" s="1">
        <v>67.087999999999994</v>
      </c>
      <c r="I21" s="1"/>
      <c r="J21" s="3">
        <v>67.087999999999994</v>
      </c>
    </row>
    <row r="22" spans="1:10" ht="15.75" thickBot="1" x14ac:dyDescent="0.3">
      <c r="A22" s="2">
        <v>42</v>
      </c>
      <c r="B22" s="2" t="s">
        <v>27</v>
      </c>
      <c r="C22" s="2">
        <v>10</v>
      </c>
      <c r="D22">
        <v>15</v>
      </c>
      <c r="E22" s="2">
        <v>11737</v>
      </c>
      <c r="F22" s="2" t="s">
        <v>189</v>
      </c>
      <c r="G22" s="2" t="s">
        <v>190</v>
      </c>
      <c r="H22" s="2">
        <v>112.414</v>
      </c>
      <c r="I22" s="2">
        <v>5</v>
      </c>
      <c r="J22" s="4">
        <v>117.414</v>
      </c>
    </row>
    <row r="23" spans="1:10" ht="15.75" thickBot="1" x14ac:dyDescent="0.3">
      <c r="A23" s="1">
        <v>23</v>
      </c>
      <c r="B23" s="1" t="s">
        <v>27</v>
      </c>
      <c r="C23" s="1">
        <v>48</v>
      </c>
      <c r="D23">
        <v>72</v>
      </c>
      <c r="E23" s="1">
        <v>13715</v>
      </c>
      <c r="F23" s="1" t="s">
        <v>33</v>
      </c>
      <c r="G23" s="1" t="s">
        <v>280</v>
      </c>
      <c r="H23" s="1">
        <v>65.38</v>
      </c>
      <c r="I23" s="1">
        <v>10</v>
      </c>
      <c r="J23" s="3">
        <v>75.38</v>
      </c>
    </row>
    <row r="24" spans="1:10" ht="15.75" thickBot="1" x14ac:dyDescent="0.3">
      <c r="A24" s="1">
        <v>13</v>
      </c>
      <c r="B24" s="1" t="s">
        <v>39</v>
      </c>
      <c r="C24" s="1">
        <v>68</v>
      </c>
      <c r="D24">
        <v>102</v>
      </c>
      <c r="E24" s="1">
        <v>9619</v>
      </c>
      <c r="F24" s="1" t="s">
        <v>40</v>
      </c>
      <c r="G24" s="1" t="s">
        <v>41</v>
      </c>
      <c r="H24" s="1">
        <v>64.831999999999994</v>
      </c>
      <c r="I24" s="1">
        <v>5</v>
      </c>
      <c r="J24" s="3">
        <v>69.831999999999994</v>
      </c>
    </row>
    <row r="25" spans="1:10" ht="15.75" thickBot="1" x14ac:dyDescent="0.3">
      <c r="A25" s="1">
        <v>17</v>
      </c>
      <c r="B25" s="1" t="s">
        <v>45</v>
      </c>
      <c r="C25" s="1">
        <v>60</v>
      </c>
      <c r="D25">
        <v>90</v>
      </c>
      <c r="E25" s="1">
        <v>1031</v>
      </c>
      <c r="F25" s="1" t="s">
        <v>46</v>
      </c>
      <c r="G25" s="1" t="s">
        <v>47</v>
      </c>
      <c r="H25" s="1">
        <v>71.47</v>
      </c>
      <c r="I25" s="1"/>
      <c r="J25" s="3">
        <v>71.47</v>
      </c>
    </row>
    <row r="26" spans="1:10" ht="15.75" thickBot="1" x14ac:dyDescent="0.3">
      <c r="A26" s="2">
        <v>2</v>
      </c>
      <c r="B26" s="2" t="s">
        <v>170</v>
      </c>
      <c r="C26" s="2">
        <v>90</v>
      </c>
      <c r="D26">
        <v>135</v>
      </c>
      <c r="E26" s="2">
        <v>12972</v>
      </c>
      <c r="F26" s="2" t="s">
        <v>269</v>
      </c>
      <c r="G26" s="2" t="s">
        <v>270</v>
      </c>
      <c r="H26" s="2">
        <v>60.658000000000001</v>
      </c>
      <c r="I26" s="2"/>
      <c r="J26" s="4">
        <v>60.658000000000001</v>
      </c>
    </row>
    <row r="27" spans="1:10" ht="15.75" thickBot="1" x14ac:dyDescent="0.3">
      <c r="A27" s="1">
        <v>3</v>
      </c>
      <c r="B27" s="1" t="s">
        <v>30</v>
      </c>
      <c r="C27" s="1">
        <v>88</v>
      </c>
      <c r="D27">
        <v>132</v>
      </c>
      <c r="E27" s="1">
        <v>12968</v>
      </c>
      <c r="F27" s="1" t="s">
        <v>272</v>
      </c>
      <c r="G27" s="1" t="s">
        <v>270</v>
      </c>
      <c r="H27" s="1">
        <v>60.895000000000003</v>
      </c>
      <c r="I27" s="1"/>
      <c r="J27" s="3">
        <v>60.895000000000003</v>
      </c>
    </row>
    <row r="28" spans="1:10" ht="15.75" thickBot="1" x14ac:dyDescent="0.3">
      <c r="A28" s="2">
        <v>8</v>
      </c>
      <c r="B28" s="2" t="s">
        <v>18</v>
      </c>
      <c r="C28" s="2">
        <v>78</v>
      </c>
      <c r="D28">
        <v>117</v>
      </c>
      <c r="E28" s="2">
        <v>12970</v>
      </c>
      <c r="F28" s="2" t="s">
        <v>277</v>
      </c>
      <c r="G28" s="2" t="s">
        <v>270</v>
      </c>
      <c r="H28" s="2">
        <v>59.926000000000002</v>
      </c>
      <c r="I28" s="2">
        <v>5</v>
      </c>
      <c r="J28" s="4">
        <v>64.926000000000002</v>
      </c>
    </row>
    <row r="29" spans="1:10" ht="15.75" thickBot="1" x14ac:dyDescent="0.3">
      <c r="A29" s="1">
        <v>43</v>
      </c>
      <c r="B29" s="1" t="s">
        <v>64</v>
      </c>
      <c r="C29" s="1">
        <v>8</v>
      </c>
      <c r="D29">
        <v>12</v>
      </c>
      <c r="E29" s="1">
        <v>12969</v>
      </c>
      <c r="F29" s="1" t="s">
        <v>285</v>
      </c>
      <c r="G29" s="1" t="s">
        <v>270</v>
      </c>
      <c r="H29" s="1">
        <v>97.995000000000005</v>
      </c>
      <c r="I29" s="1">
        <v>30</v>
      </c>
      <c r="J29" s="3">
        <v>127.995</v>
      </c>
    </row>
    <row r="30" spans="1:10" ht="15.75" thickBot="1" x14ac:dyDescent="0.3">
      <c r="A30" s="2">
        <v>46</v>
      </c>
      <c r="B30" s="2" t="s">
        <v>67</v>
      </c>
      <c r="C30" s="2">
        <v>2</v>
      </c>
      <c r="D30">
        <v>3</v>
      </c>
      <c r="E30" s="2">
        <v>10306</v>
      </c>
      <c r="F30" s="2" t="s">
        <v>291</v>
      </c>
      <c r="G30" s="2" t="s">
        <v>292</v>
      </c>
      <c r="H30" s="2">
        <v>180</v>
      </c>
      <c r="I30" s="2"/>
      <c r="J30" s="4">
        <v>180</v>
      </c>
    </row>
    <row r="31" spans="1:10" ht="15.75" thickBot="1" x14ac:dyDescent="0.3">
      <c r="A31" s="1">
        <v>15</v>
      </c>
      <c r="B31" s="1" t="s">
        <v>45</v>
      </c>
      <c r="C31" s="1">
        <v>64</v>
      </c>
      <c r="D31">
        <v>96</v>
      </c>
      <c r="E31" s="1">
        <v>3248</v>
      </c>
      <c r="F31" s="1" t="s">
        <v>209</v>
      </c>
      <c r="G31" s="1" t="s">
        <v>271</v>
      </c>
      <c r="H31" s="1">
        <v>65.12</v>
      </c>
      <c r="I31" s="1">
        <v>5</v>
      </c>
      <c r="J31" s="3">
        <v>70.12</v>
      </c>
    </row>
    <row r="32" spans="1:10" ht="15.75" thickBot="1" x14ac:dyDescent="0.3">
      <c r="A32" s="2">
        <v>16</v>
      </c>
      <c r="B32" s="2" t="s">
        <v>102</v>
      </c>
      <c r="C32" s="2">
        <v>62</v>
      </c>
      <c r="D32">
        <v>93</v>
      </c>
      <c r="E32" s="2">
        <v>3249</v>
      </c>
      <c r="F32" s="2" t="s">
        <v>279</v>
      </c>
      <c r="G32" s="2" t="s">
        <v>271</v>
      </c>
      <c r="H32" s="2">
        <v>65.27</v>
      </c>
      <c r="I32" s="2">
        <v>5</v>
      </c>
      <c r="J32" s="4">
        <v>70.27</v>
      </c>
    </row>
    <row r="33" spans="1:10" ht="15.75" thickBot="1" x14ac:dyDescent="0.3">
      <c r="A33" s="2">
        <v>22</v>
      </c>
      <c r="B33" s="2" t="s">
        <v>5</v>
      </c>
      <c r="C33" s="2">
        <v>50</v>
      </c>
      <c r="D33">
        <v>75</v>
      </c>
      <c r="E33" s="2">
        <v>11601</v>
      </c>
      <c r="F33" s="2" t="s">
        <v>10</v>
      </c>
      <c r="G33" s="2" t="s">
        <v>11</v>
      </c>
      <c r="H33" s="2">
        <v>57.959000000000003</v>
      </c>
      <c r="I33" s="2">
        <v>15</v>
      </c>
      <c r="J33" s="4">
        <v>72.959000000000003</v>
      </c>
    </row>
    <row r="34" spans="1:10" ht="15.75" thickBot="1" x14ac:dyDescent="0.3">
      <c r="A34" s="2">
        <v>28</v>
      </c>
      <c r="B34" s="2" t="s">
        <v>133</v>
      </c>
      <c r="C34" s="2">
        <v>38</v>
      </c>
      <c r="D34">
        <v>57</v>
      </c>
      <c r="E34" s="2">
        <v>13412</v>
      </c>
      <c r="F34" s="2" t="s">
        <v>139</v>
      </c>
      <c r="G34" s="2" t="s">
        <v>140</v>
      </c>
      <c r="H34" s="2">
        <v>80.358999999999995</v>
      </c>
      <c r="I34" s="2"/>
      <c r="J34" s="4">
        <v>80.358999999999995</v>
      </c>
    </row>
    <row r="35" spans="1:10" ht="26.25" thickBot="1" x14ac:dyDescent="0.3">
      <c r="A35" s="2">
        <v>20</v>
      </c>
      <c r="B35" s="2" t="s">
        <v>27</v>
      </c>
      <c r="C35" s="2">
        <v>54</v>
      </c>
      <c r="D35">
        <v>81</v>
      </c>
      <c r="E35" s="2">
        <v>15537</v>
      </c>
      <c r="F35" s="2" t="s">
        <v>273</v>
      </c>
      <c r="G35" s="2" t="s">
        <v>274</v>
      </c>
      <c r="H35" s="2">
        <v>62.405999999999999</v>
      </c>
      <c r="I35" s="2">
        <v>10</v>
      </c>
      <c r="J35" s="4">
        <v>72.406000000000006</v>
      </c>
    </row>
    <row r="36" spans="1:10" ht="15.75" thickBot="1" x14ac:dyDescent="0.3">
      <c r="A36" s="2">
        <v>4</v>
      </c>
      <c r="B36" s="2" t="s">
        <v>18</v>
      </c>
      <c r="C36" s="2">
        <v>86</v>
      </c>
      <c r="D36">
        <v>129</v>
      </c>
      <c r="E36" s="2">
        <v>8328</v>
      </c>
      <c r="F36" s="2" t="s">
        <v>19</v>
      </c>
      <c r="G36" s="2" t="s">
        <v>20</v>
      </c>
      <c r="H36" s="2">
        <v>61.932000000000002</v>
      </c>
      <c r="I36" s="2"/>
      <c r="J36" s="4">
        <v>61.932000000000002</v>
      </c>
    </row>
    <row r="37" spans="1:10" ht="15.75" thickBot="1" x14ac:dyDescent="0.3">
      <c r="A37" s="1">
        <v>29</v>
      </c>
      <c r="B37" s="1" t="s">
        <v>15</v>
      </c>
      <c r="C37" s="1">
        <v>36</v>
      </c>
      <c r="D37">
        <v>54</v>
      </c>
      <c r="E37" s="1">
        <v>10514</v>
      </c>
      <c r="F37" s="1" t="s">
        <v>116</v>
      </c>
      <c r="G37" s="1" t="s">
        <v>20</v>
      </c>
      <c r="H37" s="1">
        <v>61.957999999999998</v>
      </c>
      <c r="I37" s="1">
        <v>20</v>
      </c>
      <c r="J37" s="3">
        <v>81.957999999999998</v>
      </c>
    </row>
    <row r="38" spans="1:10" ht="26.25" thickBot="1" x14ac:dyDescent="0.3">
      <c r="A38" s="2">
        <v>36</v>
      </c>
      <c r="B38" s="2" t="s">
        <v>133</v>
      </c>
      <c r="C38" s="2">
        <v>22</v>
      </c>
      <c r="D38">
        <v>33</v>
      </c>
      <c r="E38" s="2">
        <v>10063</v>
      </c>
      <c r="F38" s="2" t="s">
        <v>200</v>
      </c>
      <c r="G38" s="2" t="s">
        <v>201</v>
      </c>
      <c r="H38" s="2">
        <v>79.724000000000004</v>
      </c>
      <c r="I38" s="2">
        <v>15</v>
      </c>
      <c r="J38" s="4">
        <v>94.724000000000004</v>
      </c>
    </row>
    <row r="39" spans="1:10" ht="26.25" thickBot="1" x14ac:dyDescent="0.3">
      <c r="A39" s="2">
        <v>24</v>
      </c>
      <c r="B39" s="2" t="s">
        <v>42</v>
      </c>
      <c r="C39" s="2">
        <v>46</v>
      </c>
      <c r="D39">
        <v>69</v>
      </c>
      <c r="E39" s="2">
        <v>6397</v>
      </c>
      <c r="F39" s="2" t="s">
        <v>183</v>
      </c>
      <c r="G39" s="2" t="s">
        <v>184</v>
      </c>
      <c r="H39" s="2">
        <v>70.423000000000002</v>
      </c>
      <c r="I39" s="2">
        <v>5</v>
      </c>
      <c r="J39" s="4">
        <v>75.423000000000002</v>
      </c>
    </row>
    <row r="40" spans="1:10" ht="26.25" thickBot="1" x14ac:dyDescent="0.3">
      <c r="A40" s="2">
        <v>4</v>
      </c>
      <c r="B40" s="2" t="s">
        <v>205</v>
      </c>
      <c r="C40" s="2">
        <v>2</v>
      </c>
      <c r="D40">
        <v>3</v>
      </c>
      <c r="E40" s="2">
        <v>8068</v>
      </c>
      <c r="F40" s="2" t="s">
        <v>206</v>
      </c>
      <c r="G40" s="2" t="s">
        <v>184</v>
      </c>
      <c r="H40" s="2">
        <v>144.11000000000001</v>
      </c>
      <c r="I40" s="2"/>
      <c r="J40" s="4">
        <v>144.11000000000001</v>
      </c>
    </row>
    <row r="41" spans="1:10" ht="26.25" thickBot="1" x14ac:dyDescent="0.3">
      <c r="A41" s="1">
        <v>19</v>
      </c>
      <c r="B41" s="1" t="s">
        <v>170</v>
      </c>
      <c r="C41" s="1">
        <v>56</v>
      </c>
      <c r="D41">
        <v>84</v>
      </c>
      <c r="E41" s="1">
        <v>7721</v>
      </c>
      <c r="F41" s="1" t="s">
        <v>209</v>
      </c>
      <c r="G41" s="1" t="s">
        <v>210</v>
      </c>
      <c r="H41" s="1">
        <v>66.709000000000003</v>
      </c>
      <c r="I41" s="1">
        <v>5</v>
      </c>
      <c r="J41" s="3">
        <v>71.709000000000003</v>
      </c>
    </row>
    <row r="42" spans="1:10" ht="26.25" thickBot="1" x14ac:dyDescent="0.3">
      <c r="A42" s="1">
        <v>21</v>
      </c>
      <c r="B42" s="1" t="s">
        <v>18</v>
      </c>
      <c r="C42" s="1">
        <v>52</v>
      </c>
      <c r="D42">
        <v>78</v>
      </c>
      <c r="E42" s="1">
        <v>7722</v>
      </c>
      <c r="F42" s="1" t="s">
        <v>215</v>
      </c>
      <c r="G42" s="1" t="s">
        <v>210</v>
      </c>
      <c r="H42" s="1">
        <v>62.895000000000003</v>
      </c>
      <c r="I42" s="1">
        <v>10</v>
      </c>
      <c r="J42" s="3">
        <v>72.894999999999996</v>
      </c>
    </row>
    <row r="43" spans="1:10" ht="26.25" thickBot="1" x14ac:dyDescent="0.3">
      <c r="A43" s="1">
        <v>3</v>
      </c>
      <c r="B43" s="1" t="s">
        <v>205</v>
      </c>
      <c r="C43" s="1">
        <v>4</v>
      </c>
      <c r="D43">
        <v>6</v>
      </c>
      <c r="E43" s="1">
        <v>7723</v>
      </c>
      <c r="F43" s="1" t="s">
        <v>217</v>
      </c>
      <c r="G43" s="1" t="s">
        <v>210</v>
      </c>
      <c r="H43" s="1">
        <v>86.94</v>
      </c>
      <c r="I43" s="1"/>
      <c r="J43" s="3">
        <v>86.94</v>
      </c>
    </row>
    <row r="44" spans="1:10" ht="15.75" thickBot="1" x14ac:dyDescent="0.3">
      <c r="A44" s="1">
        <v>45</v>
      </c>
      <c r="B44" s="1" t="s">
        <v>136</v>
      </c>
      <c r="C44" s="1">
        <v>4</v>
      </c>
      <c r="D44">
        <v>6</v>
      </c>
      <c r="E44" s="1">
        <v>9384</v>
      </c>
      <c r="F44" s="1" t="s">
        <v>283</v>
      </c>
      <c r="G44" s="1" t="s">
        <v>284</v>
      </c>
      <c r="H44" s="1">
        <v>180</v>
      </c>
      <c r="I44" s="1"/>
      <c r="J44" s="3">
        <v>180</v>
      </c>
    </row>
    <row r="45" spans="1:10" ht="15.75" thickBot="1" x14ac:dyDescent="0.3">
      <c r="A45" s="2">
        <v>14</v>
      </c>
      <c r="B45" s="2" t="s">
        <v>42</v>
      </c>
      <c r="C45" s="2">
        <v>66</v>
      </c>
      <c r="D45">
        <v>99</v>
      </c>
      <c r="E45" s="2">
        <v>10189</v>
      </c>
      <c r="F45" s="2" t="s">
        <v>158</v>
      </c>
      <c r="G45" s="2" t="s">
        <v>159</v>
      </c>
      <c r="H45" s="2">
        <v>59.962000000000003</v>
      </c>
      <c r="I45" s="2">
        <v>10</v>
      </c>
      <c r="J45" s="4">
        <v>69.962000000000003</v>
      </c>
    </row>
    <row r="46" spans="1:10" ht="15.75" thickBot="1" x14ac:dyDescent="0.3">
      <c r="A46" s="2">
        <v>26</v>
      </c>
      <c r="B46" s="2" t="s">
        <v>64</v>
      </c>
      <c r="C46" s="2">
        <v>42</v>
      </c>
      <c r="D46">
        <v>63</v>
      </c>
      <c r="E46" s="2">
        <v>5396</v>
      </c>
      <c r="F46" s="2" t="s">
        <v>65</v>
      </c>
      <c r="G46" s="2" t="s">
        <v>66</v>
      </c>
      <c r="H46" s="2">
        <v>69.204999999999998</v>
      </c>
      <c r="I46" s="2">
        <v>10</v>
      </c>
      <c r="J46" s="4">
        <v>79.204999999999998</v>
      </c>
    </row>
    <row r="47" spans="1:10" ht="26.25" thickBot="1" x14ac:dyDescent="0.3">
      <c r="A47" s="2">
        <v>18</v>
      </c>
      <c r="B47" s="2" t="s">
        <v>18</v>
      </c>
      <c r="C47" s="2">
        <v>58</v>
      </c>
      <c r="D47">
        <v>87</v>
      </c>
      <c r="E47" s="2">
        <v>6241</v>
      </c>
      <c r="F47" s="2" t="s">
        <v>275</v>
      </c>
      <c r="G47" s="2" t="s">
        <v>276</v>
      </c>
      <c r="H47" s="2">
        <v>61.606999999999999</v>
      </c>
      <c r="I47" s="2">
        <v>10</v>
      </c>
      <c r="J47" s="4">
        <v>71.606999999999999</v>
      </c>
    </row>
    <row r="48" spans="1:10" ht="15.75" thickBot="1" x14ac:dyDescent="0.3">
      <c r="A48" s="1">
        <v>33</v>
      </c>
      <c r="B48" s="1" t="s">
        <v>85</v>
      </c>
      <c r="C48" s="1">
        <v>28</v>
      </c>
      <c r="D48">
        <v>42</v>
      </c>
      <c r="E48" s="1">
        <v>15006</v>
      </c>
      <c r="F48" s="1" t="s">
        <v>167</v>
      </c>
      <c r="G48" s="1" t="s">
        <v>168</v>
      </c>
      <c r="H48" s="1">
        <v>85.287000000000006</v>
      </c>
      <c r="I48" s="1">
        <v>5</v>
      </c>
      <c r="J48" s="3">
        <v>90.287000000000006</v>
      </c>
    </row>
    <row r="49" spans="1:10" ht="15.75" thickBot="1" x14ac:dyDescent="0.3">
      <c r="A49" s="2">
        <v>30</v>
      </c>
      <c r="B49" s="2" t="s">
        <v>136</v>
      </c>
      <c r="C49" s="2">
        <v>34</v>
      </c>
      <c r="D49">
        <v>51</v>
      </c>
      <c r="E49" s="2">
        <v>7082</v>
      </c>
      <c r="F49" s="2" t="s">
        <v>224</v>
      </c>
      <c r="G49" s="2" t="s">
        <v>225</v>
      </c>
      <c r="H49" s="2">
        <v>82.662999999999997</v>
      </c>
      <c r="I49" s="2"/>
      <c r="J49" s="4">
        <v>82.662999999999997</v>
      </c>
    </row>
    <row r="50" spans="1:10" ht="15.75" thickBot="1" x14ac:dyDescent="0.3">
      <c r="A50" s="1">
        <v>25</v>
      </c>
      <c r="B50" s="1" t="s">
        <v>18</v>
      </c>
      <c r="C50" s="1">
        <v>44</v>
      </c>
      <c r="D50">
        <v>66</v>
      </c>
      <c r="E50" s="1">
        <v>12771</v>
      </c>
      <c r="F50" s="1" t="s">
        <v>181</v>
      </c>
      <c r="G50" s="1" t="s">
        <v>182</v>
      </c>
      <c r="H50" s="1">
        <v>70.796999999999997</v>
      </c>
      <c r="I50" s="1">
        <v>5</v>
      </c>
      <c r="J50" s="3">
        <v>75.796999999999997</v>
      </c>
    </row>
    <row r="51" spans="1:10" ht="15.75" thickBot="1" x14ac:dyDescent="0.3">
      <c r="A51" s="7">
        <v>41</v>
      </c>
      <c r="B51" s="7" t="s">
        <v>67</v>
      </c>
      <c r="C51" s="7">
        <v>12</v>
      </c>
      <c r="D51">
        <v>18</v>
      </c>
      <c r="E51" s="7">
        <v>10246</v>
      </c>
      <c r="F51" s="7" t="s">
        <v>197</v>
      </c>
      <c r="G51" s="7" t="s">
        <v>104</v>
      </c>
      <c r="H51" s="7">
        <v>102.548</v>
      </c>
      <c r="I51" s="7">
        <v>5</v>
      </c>
      <c r="J51" s="8">
        <v>107.548</v>
      </c>
    </row>
  </sheetData>
  <autoFilter ref="A1:J1">
    <sortState ref="A2:J51">
      <sortCondition ref="G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NACMSA Members</vt:lpstr>
      <vt:lpstr>Sun Circuit</vt:lpstr>
      <vt:lpstr>Roots N Boots</vt:lpstr>
      <vt:lpstr>EXPO 1</vt:lpstr>
      <vt:lpstr>EXPO 2</vt:lpstr>
      <vt:lpstr>April</vt:lpstr>
      <vt:lpstr>May</vt:lpstr>
      <vt:lpstr>Flag 1</vt:lpstr>
      <vt:lpstr>Flag 2</vt:lpstr>
      <vt:lpstr>RtW</vt:lpstr>
      <vt:lpstr>State</vt:lpstr>
    </vt:vector>
  </TitlesOfParts>
  <Company>Knight Transportation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McGinnis</dc:creator>
  <cp:lastModifiedBy>Paige McGinnis</cp:lastModifiedBy>
  <dcterms:created xsi:type="dcterms:W3CDTF">2017-05-05T15:37:09Z</dcterms:created>
  <dcterms:modified xsi:type="dcterms:W3CDTF">2017-09-20T21:43:03Z</dcterms:modified>
</cp:coreProperties>
</file>